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437" activeTab="0"/>
  </bookViews>
  <sheets>
    <sheet name="BSheet" sheetId="1" r:id="rId1"/>
    <sheet name="P&amp;L" sheetId="2" r:id="rId2"/>
    <sheet name="Equity" sheetId="3" r:id="rId3"/>
    <sheet name="Cash Flow" sheetId="4" r:id="rId4"/>
  </sheets>
  <externalReferences>
    <externalReference r:id="rId7"/>
    <externalReference r:id="rId8"/>
  </externalReferences>
  <definedNames>
    <definedName name="GRP">'[1]GBS'!#REF!</definedName>
    <definedName name="NOTE2">#REF!</definedName>
    <definedName name="_xlnm.Print_Area" localSheetId="0">'BSheet'!$A$1:$G$66</definedName>
    <definedName name="_xlnm.Print_Area" localSheetId="2">'Equity'!$A$1:$H$50</definedName>
    <definedName name="_xlnm.Print_Area" localSheetId="1">'P&amp;L'!$A$1:$G$42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<sst xmlns="http://schemas.openxmlformats.org/spreadsheetml/2006/main" count="160" uniqueCount="115">
  <si>
    <t>RM'000</t>
  </si>
  <si>
    <t>AS AT</t>
  </si>
  <si>
    <t>Current Assets</t>
  </si>
  <si>
    <t>Current Liabilities</t>
  </si>
  <si>
    <t>Net Current Assets or Current Liabilities</t>
  </si>
  <si>
    <t>Shareholders' Funds</t>
  </si>
  <si>
    <t>Reserves</t>
  </si>
  <si>
    <t>Development properties</t>
  </si>
  <si>
    <t>PARAMOUNT CORPORATION BERHAD</t>
  </si>
  <si>
    <t>Cash and bank balances</t>
  </si>
  <si>
    <t>31/12/2001</t>
  </si>
  <si>
    <t>Property, plant and equipment</t>
  </si>
  <si>
    <t>Land held for development</t>
  </si>
  <si>
    <t>Inventories</t>
  </si>
  <si>
    <t>Quoted/Unquoted investments</t>
  </si>
  <si>
    <t>Trade receivables</t>
  </si>
  <si>
    <t>Other receivables</t>
  </si>
  <si>
    <t>Trade payables</t>
  </si>
  <si>
    <t>Other payables</t>
  </si>
  <si>
    <t>Short term borrowings</t>
  </si>
  <si>
    <t>Provision for taxation</t>
  </si>
  <si>
    <t>Share capital</t>
  </si>
  <si>
    <t>Share premium</t>
  </si>
  <si>
    <t>Capital reserve</t>
  </si>
  <si>
    <t>Retained profit</t>
  </si>
  <si>
    <t>Minority interests</t>
  </si>
  <si>
    <t>Long term borrowings</t>
  </si>
  <si>
    <t>Other long term liabilities</t>
  </si>
  <si>
    <t>Provision for retirement benefits</t>
  </si>
  <si>
    <t>Due from customers on contract</t>
  </si>
  <si>
    <t>Due to customers on contract</t>
  </si>
  <si>
    <t>The figures have not been audited.</t>
  </si>
  <si>
    <t>Fixed deposits</t>
  </si>
  <si>
    <t>Translation reserve</t>
  </si>
  <si>
    <t>RM</t>
  </si>
  <si>
    <t>30/09/2002</t>
  </si>
  <si>
    <t>3 Months Ended</t>
  </si>
  <si>
    <t>9 Months Ended</t>
  </si>
  <si>
    <t>30 September 2002</t>
  </si>
  <si>
    <t>2002</t>
  </si>
  <si>
    <t>2001</t>
  </si>
  <si>
    <t>Basic earnings per ordinary share (sen)</t>
  </si>
  <si>
    <t>Diluted earnings per ordinary share (sen)</t>
  </si>
  <si>
    <t>&lt; ---- Non Distributable ---- &gt;</t>
  </si>
  <si>
    <t>Distributable</t>
  </si>
  <si>
    <t>Share</t>
  </si>
  <si>
    <t>Revaluation</t>
  </si>
  <si>
    <t>Translation</t>
  </si>
  <si>
    <t>Retained</t>
  </si>
  <si>
    <t>Capital</t>
  </si>
  <si>
    <t>Premium</t>
  </si>
  <si>
    <t>Reserve</t>
  </si>
  <si>
    <t>profits</t>
  </si>
  <si>
    <t>Total</t>
  </si>
  <si>
    <t>At 1 January 2000</t>
  </si>
  <si>
    <t>Currency translation differences</t>
  </si>
  <si>
    <t>Net profit for the year</t>
  </si>
  <si>
    <t>Dividends</t>
  </si>
  <si>
    <t>Exercise of option under the ESOS</t>
  </si>
  <si>
    <t>As 31 December 2000</t>
  </si>
  <si>
    <t>Net profit for the period</t>
  </si>
  <si>
    <t>At 30 September 2001</t>
  </si>
  <si>
    <t>At 1 January 2001</t>
  </si>
  <si>
    <t>As 31 December 2001</t>
  </si>
  <si>
    <t>At 30 September 2002</t>
  </si>
  <si>
    <t>FOR THE NINE MONTHS ENDED 30 SEPTEMBER 2002</t>
  </si>
  <si>
    <t>FOR THE PERIOD ENDED 30 SEPTEMBER 2002</t>
  </si>
  <si>
    <t>AS AT 30 SEPTEMBER 2002</t>
  </si>
  <si>
    <t>30 Sept 2001</t>
  </si>
  <si>
    <t>CASH FLOW FROM OPERATING ACTIVITIES</t>
  </si>
  <si>
    <t>Interest income</t>
  </si>
  <si>
    <t>Cash generated from operations</t>
  </si>
  <si>
    <t>Taxes paid</t>
  </si>
  <si>
    <t>Retirement benefits paid</t>
  </si>
  <si>
    <t>Interest paid</t>
  </si>
  <si>
    <t>Interest received</t>
  </si>
  <si>
    <t>Net cash generated from operating activities</t>
  </si>
  <si>
    <t>CASH FLOW FROM INVESTING ACTIVITIES</t>
  </si>
  <si>
    <t>Increase in land held for development</t>
  </si>
  <si>
    <t>Dividends received from an associated company</t>
  </si>
  <si>
    <t>Purchase of property, plant and equipment</t>
  </si>
  <si>
    <t>Purchase of other investments</t>
  </si>
  <si>
    <t>Proceeds from disposal of other investments</t>
  </si>
  <si>
    <t>Net cash used in investing activities</t>
  </si>
  <si>
    <t>CASH FLOW FROM FINANCING ACTIVITIES</t>
  </si>
  <si>
    <t>Proceeds from issuance of shares</t>
  </si>
  <si>
    <t>Dividends paid</t>
  </si>
  <si>
    <t>NET (DECREASE)/INCREASE IN CASH AND CASH EQUIVALENTS</t>
  </si>
  <si>
    <t>CASH AND CASH EQUIVALENTS AT BEGINNING OF YEAR</t>
  </si>
  <si>
    <t>CASH AND CASH EQUIVALENTS AT END OF YEAR</t>
  </si>
  <si>
    <t>Cash and cash equivalents comprise:</t>
  </si>
  <si>
    <t>Bank overdrafts</t>
  </si>
  <si>
    <t>30 Sept 2002</t>
  </si>
  <si>
    <t>Drawdown/(Repayment) of borrowings</t>
  </si>
  <si>
    <t>Net cash generated/(used) in financing activites</t>
  </si>
  <si>
    <t>Operating profit</t>
  </si>
  <si>
    <t>Revenue</t>
  </si>
  <si>
    <t>Interest expense</t>
  </si>
  <si>
    <t>Share of profit/(loss) of associated companies</t>
  </si>
  <si>
    <t>Profit Before Tax</t>
  </si>
  <si>
    <t>Tax expense</t>
  </si>
  <si>
    <t>Profit After Tax</t>
  </si>
  <si>
    <t>Minority Interest</t>
  </si>
  <si>
    <t>Others</t>
  </si>
  <si>
    <t>CONDENSED CONSOLIDATED BALANCE SHEET</t>
  </si>
  <si>
    <t>CONDENSED CONSOLIDATED INCOME STATEMENTS</t>
  </si>
  <si>
    <t>CONDENSED CONSOLIDATED STATEMENTS OF CHANGES IN EQUITY</t>
  </si>
  <si>
    <t>CONDENSED CONSOLIDATED CASH FLOW STATEMENT</t>
  </si>
  <si>
    <t>Net tangible assets per share (RM)</t>
  </si>
  <si>
    <t>Interim Financial Report for the third quarter ended 30 September 2002.</t>
  </si>
  <si>
    <t>The Condensed Consolidated Balance Sheet should be read in conjunction with the Annual Financial Report for the Year Ended 31 December 2001.</t>
  </si>
  <si>
    <t>The Condensed Consolidated Income Statements should be read in conjunction with the Annual Financial Report for the Year Ended 31 December 2001.</t>
  </si>
  <si>
    <t>The Condensed Consolidated Statement of Changes in Equity should be read in conjunction with the Annual Financial Report for the Year Ended 31 December 2001.</t>
  </si>
  <si>
    <t>The Condensed Consolidated Cash Flow Statements should be read in conjunction with the Annual Financial Report for the Year Ended 31 December 2002.</t>
  </si>
  <si>
    <t>Associated companies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</si>
</sst>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\(0%\)"/>
    <numFmt numFmtId="178" formatCode="\(0.00%\)"/>
    <numFmt numFmtId="179" formatCode="\-\(0.00%\)"/>
    <numFmt numFmtId="180" formatCode="#,##0.0"/>
    <numFmt numFmtId="181" formatCode="0.00%\ \(0.00%\)"/>
    <numFmt numFmtId="182" formatCode="#,##0.00;\(#,##0.00\)"/>
    <numFmt numFmtId="183" formatCode="\ \(0.00%\)"/>
    <numFmt numFmtId="184" formatCode="\(#,##0\)"/>
    <numFmt numFmtId="185" formatCode="\(#,##0.0\)"/>
    <numFmt numFmtId="186" formatCode="0."/>
    <numFmt numFmtId="187" formatCode="#,##0\ ;\(#,##0\)"/>
    <numFmt numFmtId="188" formatCode="0.0%\ ;\(0.0%\)"/>
    <numFmt numFmtId="189" formatCode="0.0\c\ ;\(0.00\c\)"/>
    <numFmt numFmtId="190" formatCode="&quot;$&quot;#.##\ ;\(&quot;$&quot;#.##\)"/>
    <numFmt numFmtId="191" formatCode="0.0%\ ;\ \(0.0%\)"/>
    <numFmt numFmtId="192" formatCode="\+00\ ;\ \-00"/>
    <numFmt numFmtId="193" formatCode="\+0\ ;\ \-0"/>
    <numFmt numFmtId="194" formatCode="0.00%\ ;\(0.00%\)"/>
    <numFmt numFmtId="195" formatCode="0.000%\ ;\(0.000%\)"/>
    <numFmt numFmtId="196" formatCode="0.000"/>
    <numFmt numFmtId="197" formatCode="mmmm\ d\,\ yyyy"/>
    <numFmt numFmtId="198" formatCode="#,##0.000000000_);\(#,##0.000000000\)"/>
    <numFmt numFmtId="199" formatCode="#,##0.000_);[Red]\(#,##0.000\)"/>
    <numFmt numFmtId="200" formatCode="#,##0.0_);[Red]\(#,##0.0\)"/>
    <numFmt numFmtId="201" formatCode="#,##0.0000_);[Red]\(#,##0.0000\)"/>
    <numFmt numFmtId="202" formatCode="#,##0.00000_);[Red]\(#,##0.0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Courier"/>
      <family val="0"/>
    </font>
    <font>
      <b/>
      <u val="single"/>
      <sz val="12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0" fontId="1" fillId="0" borderId="1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0" fontId="0" fillId="0" borderId="1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38" fontId="0" fillId="0" borderId="1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Alignment="1">
      <alignment/>
    </xf>
    <xf numFmtId="37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38" fontId="1" fillId="0" borderId="0" xfId="0" applyNumberFormat="1" applyFont="1" applyAlignment="1">
      <alignment horizontal="right"/>
    </xf>
    <xf numFmtId="38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4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8" fontId="0" fillId="0" borderId="0" xfId="0" applyNumberFormat="1" applyAlignment="1">
      <alignment/>
    </xf>
    <xf numFmtId="38" fontId="1" fillId="0" borderId="1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Border="1" applyAlignment="1" quotePrefix="1">
      <alignment horizontal="center"/>
    </xf>
    <xf numFmtId="38" fontId="1" fillId="0" borderId="1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0" applyNumberFormat="1" applyFont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4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 quotePrefix="1">
      <alignment horizontal="left"/>
      <protection/>
    </xf>
    <xf numFmtId="0" fontId="1" fillId="2" borderId="0" xfId="0" applyFont="1" applyFill="1" applyAlignment="1">
      <alignment/>
    </xf>
    <xf numFmtId="38" fontId="1" fillId="2" borderId="0" xfId="0" applyNumberFormat="1" applyFont="1" applyFill="1" applyAlignment="1">
      <alignment/>
    </xf>
    <xf numFmtId="38" fontId="1" fillId="2" borderId="4" xfId="0" applyNumberFormat="1" applyFont="1" applyFill="1" applyBorder="1" applyAlignment="1">
      <alignment/>
    </xf>
    <xf numFmtId="38" fontId="1" fillId="2" borderId="1" xfId="0" applyNumberFormat="1" applyFont="1" applyFill="1" applyBorder="1" applyAlignment="1">
      <alignment/>
    </xf>
    <xf numFmtId="4" fontId="1" fillId="2" borderId="0" xfId="0" applyNumberFormat="1" applyFont="1" applyFill="1" applyAlignment="1">
      <alignment/>
    </xf>
    <xf numFmtId="4" fontId="1" fillId="2" borderId="4" xfId="0" applyNumberFormat="1" applyFont="1" applyFill="1" applyBorder="1" applyAlignment="1">
      <alignment/>
    </xf>
    <xf numFmtId="37" fontId="1" fillId="2" borderId="0" xfId="0" applyNumberFormat="1" applyFont="1" applyFill="1" applyAlignment="1">
      <alignment horizontal="right"/>
    </xf>
    <xf numFmtId="38" fontId="0" fillId="2" borderId="1" xfId="0" applyNumberFormat="1" applyFont="1" applyFill="1" applyBorder="1" applyAlignment="1">
      <alignment/>
    </xf>
    <xf numFmtId="38" fontId="0" fillId="2" borderId="4" xfId="0" applyNumberFormat="1" applyFont="1" applyFill="1" applyBorder="1" applyAlignment="1">
      <alignment/>
    </xf>
    <xf numFmtId="38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8" fontId="0" fillId="0" borderId="1" xfId="0" applyNumberFormat="1" applyFont="1" applyFill="1" applyBorder="1" applyAlignment="1" quotePrefix="1">
      <alignment horizontal="center"/>
    </xf>
    <xf numFmtId="0" fontId="0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NT\DEPTS$\finance\PCB%20Group%20Consolidated%20Accounts\2000\PCB%20Group\PCB%20Group%20As%20at%2031.12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nce\Board%20of%20Directors%20Meeting\Board%20of%20Directors%20Meeting%202000\4th%20Qtr%202000\KLSE\Notes%20to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ance Sheet"/>
      <sheetName val="Profit &amp; Loss"/>
      <sheetName val="Segment"/>
      <sheetName val="GBS"/>
      <sheetName val="GPL"/>
      <sheetName val="MASB"/>
      <sheetName val="GRP"/>
      <sheetName val="CADJ"/>
      <sheetName val="Equity"/>
      <sheetName val="TLTGW"/>
      <sheetName val="SEG1-REC"/>
      <sheetName val="SEG1-2000"/>
      <sheetName val="Minority"/>
      <sheetName val="NOTE1"/>
      <sheetName val="NOTE2"/>
      <sheetName val="NOTE3"/>
      <sheetName val="NOTE4"/>
      <sheetName val="NOTE5"/>
      <sheetName val="NOTE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showGridLines="0" tabSelected="1" workbookViewId="0" topLeftCell="A7">
      <selection activeCell="E14" sqref="E14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40.00390625" style="0" customWidth="1"/>
    <col min="4" max="4" width="4.00390625" style="0" customWidth="1"/>
    <col min="5" max="5" width="10.7109375" style="3" bestFit="1" customWidth="1"/>
    <col min="6" max="6" width="3.28125" style="0" customWidth="1"/>
    <col min="7" max="7" width="11.8515625" style="0" bestFit="1" customWidth="1"/>
  </cols>
  <sheetData>
    <row r="1" spans="1:7" ht="12.75">
      <c r="A1" s="3" t="s">
        <v>8</v>
      </c>
      <c r="B1" s="11"/>
      <c r="C1" s="11"/>
      <c r="D1" s="11"/>
      <c r="F1" s="11"/>
      <c r="G1" s="11"/>
    </row>
    <row r="2" spans="1:7" ht="12.75">
      <c r="A2" s="22" t="s">
        <v>109</v>
      </c>
      <c r="B2" s="11"/>
      <c r="C2" s="11"/>
      <c r="D2" s="11"/>
      <c r="F2" s="11"/>
      <c r="G2" s="27"/>
    </row>
    <row r="3" spans="1:7" ht="12.75">
      <c r="A3" s="11"/>
      <c r="B3" s="11"/>
      <c r="C3" s="11"/>
      <c r="D3" s="11"/>
      <c r="F3" s="11"/>
      <c r="G3" s="27"/>
    </row>
    <row r="4" spans="1:7" ht="12.75">
      <c r="A4" s="14" t="s">
        <v>31</v>
      </c>
      <c r="B4" s="11"/>
      <c r="C4" s="11"/>
      <c r="D4" s="11"/>
      <c r="F4" s="11"/>
      <c r="G4" s="27"/>
    </row>
    <row r="5" spans="1:7" ht="12.75">
      <c r="A5" s="14"/>
      <c r="B5" s="11"/>
      <c r="C5" s="11"/>
      <c r="D5" s="11"/>
      <c r="F5" s="11"/>
      <c r="G5" s="27"/>
    </row>
    <row r="6" spans="1:7" ht="12.75">
      <c r="A6" s="41" t="s">
        <v>104</v>
      </c>
      <c r="B6" s="11"/>
      <c r="C6" s="11"/>
      <c r="D6" s="11"/>
      <c r="F6" s="11"/>
      <c r="G6" s="27"/>
    </row>
    <row r="7" spans="1:7" ht="12.75">
      <c r="A7" s="3" t="s">
        <v>67</v>
      </c>
      <c r="B7" s="11"/>
      <c r="C7" s="11"/>
      <c r="D7" s="11"/>
      <c r="F7" s="11"/>
      <c r="G7" s="27"/>
    </row>
    <row r="8" spans="1:7" ht="12.75">
      <c r="A8" s="11"/>
      <c r="B8" s="11"/>
      <c r="C8" s="11"/>
      <c r="D8" s="11"/>
      <c r="E8" s="1" t="s">
        <v>1</v>
      </c>
      <c r="F8" s="12"/>
      <c r="G8" s="12" t="s">
        <v>1</v>
      </c>
    </row>
    <row r="9" spans="1:7" ht="12.75">
      <c r="A9" s="11"/>
      <c r="B9" s="11"/>
      <c r="C9" s="11"/>
      <c r="D9" s="11"/>
      <c r="E9" s="4" t="s">
        <v>35</v>
      </c>
      <c r="F9" s="12"/>
      <c r="G9" s="13" t="s">
        <v>10</v>
      </c>
    </row>
    <row r="10" spans="1:7" ht="3" customHeight="1">
      <c r="A10" s="11"/>
      <c r="B10" s="11"/>
      <c r="C10" s="11"/>
      <c r="D10" s="11"/>
      <c r="E10" s="8"/>
      <c r="F10" s="12"/>
      <c r="G10" s="18"/>
    </row>
    <row r="11" spans="1:7" ht="6" customHeight="1">
      <c r="A11" s="11"/>
      <c r="B11" s="11"/>
      <c r="C11" s="11"/>
      <c r="D11" s="11"/>
      <c r="F11" s="11"/>
      <c r="G11" s="11"/>
    </row>
    <row r="12" spans="1:7" ht="12.75">
      <c r="A12" s="11"/>
      <c r="B12" s="11"/>
      <c r="C12" s="11"/>
      <c r="D12" s="11"/>
      <c r="E12" s="4" t="s">
        <v>0</v>
      </c>
      <c r="F12" s="11"/>
      <c r="G12" s="13" t="s">
        <v>0</v>
      </c>
    </row>
    <row r="13" spans="1:7" ht="12.75">
      <c r="A13" s="11"/>
      <c r="B13" s="11"/>
      <c r="C13" s="11"/>
      <c r="D13" s="11"/>
      <c r="F13" s="11"/>
      <c r="G13" s="11"/>
    </row>
    <row r="14" spans="1:9" ht="12.75">
      <c r="A14" s="14"/>
      <c r="B14" s="11" t="s">
        <v>11</v>
      </c>
      <c r="C14" s="11"/>
      <c r="D14" s="11"/>
      <c r="E14" s="5">
        <v>184918</v>
      </c>
      <c r="F14" s="15"/>
      <c r="G14" s="15">
        <v>162621</v>
      </c>
      <c r="I14" s="2"/>
    </row>
    <row r="15" spans="1:9" ht="12.75">
      <c r="A15" s="14"/>
      <c r="B15" s="22" t="s">
        <v>114</v>
      </c>
      <c r="C15" s="11"/>
      <c r="D15" s="11"/>
      <c r="E15" s="5">
        <v>36073</v>
      </c>
      <c r="F15" s="15"/>
      <c r="G15" s="15">
        <v>27266</v>
      </c>
      <c r="H15" s="2"/>
      <c r="I15" s="2"/>
    </row>
    <row r="16" spans="1:9" ht="12.75">
      <c r="A16" s="14"/>
      <c r="B16" s="14" t="s">
        <v>12</v>
      </c>
      <c r="C16" s="11"/>
      <c r="D16" s="11"/>
      <c r="E16" s="5">
        <v>42184</v>
      </c>
      <c r="F16" s="15"/>
      <c r="G16" s="15">
        <v>42335</v>
      </c>
      <c r="H16" s="2"/>
      <c r="I16" s="2"/>
    </row>
    <row r="17" spans="1:9" ht="12.75">
      <c r="A17" s="14"/>
      <c r="B17" s="14" t="s">
        <v>14</v>
      </c>
      <c r="C17" s="11"/>
      <c r="D17" s="11"/>
      <c r="E17" s="5">
        <v>269</v>
      </c>
      <c r="F17" s="15"/>
      <c r="G17" s="15">
        <v>9843</v>
      </c>
      <c r="H17" s="2"/>
      <c r="I17" s="2"/>
    </row>
    <row r="18" spans="1:8" ht="12.75">
      <c r="A18" s="11"/>
      <c r="B18" s="11"/>
      <c r="C18" s="11"/>
      <c r="D18" s="11"/>
      <c r="E18" s="5"/>
      <c r="F18" s="15"/>
      <c r="G18" s="15"/>
      <c r="H18" s="2"/>
    </row>
    <row r="19" spans="1:8" ht="12.75">
      <c r="A19" s="14"/>
      <c r="B19" s="11" t="s">
        <v>2</v>
      </c>
      <c r="C19" s="11"/>
      <c r="D19" s="11"/>
      <c r="E19" s="5"/>
      <c r="F19" s="15"/>
      <c r="G19" s="15"/>
      <c r="H19" s="2"/>
    </row>
    <row r="20" spans="1:9" ht="12.75">
      <c r="A20" s="11"/>
      <c r="B20" s="11"/>
      <c r="C20" s="11" t="s">
        <v>13</v>
      </c>
      <c r="D20" s="11"/>
      <c r="E20" s="5">
        <v>1055</v>
      </c>
      <c r="F20" s="15"/>
      <c r="G20" s="15">
        <v>1321</v>
      </c>
      <c r="H20" s="2"/>
      <c r="I20" s="2"/>
    </row>
    <row r="21" spans="1:9" ht="12.75">
      <c r="A21" s="11"/>
      <c r="B21" s="11"/>
      <c r="C21" s="14" t="s">
        <v>15</v>
      </c>
      <c r="D21" s="11"/>
      <c r="E21" s="5">
        <v>54711</v>
      </c>
      <c r="F21" s="15"/>
      <c r="G21" s="15">
        <v>35718</v>
      </c>
      <c r="H21" s="2"/>
      <c r="I21" s="2"/>
    </row>
    <row r="22" spans="1:9" ht="12.75">
      <c r="A22" s="11"/>
      <c r="B22" s="11"/>
      <c r="C22" s="14" t="s">
        <v>16</v>
      </c>
      <c r="D22" s="11"/>
      <c r="E22" s="5">
        <v>15448</v>
      </c>
      <c r="F22" s="15"/>
      <c r="G22" s="15">
        <v>15388</v>
      </c>
      <c r="H22" s="2"/>
      <c r="I22" s="2"/>
    </row>
    <row r="23" spans="1:9" ht="12.75">
      <c r="A23" s="11"/>
      <c r="B23" s="11"/>
      <c r="C23" s="14" t="s">
        <v>32</v>
      </c>
      <c r="D23" s="11"/>
      <c r="E23" s="5">
        <v>28242</v>
      </c>
      <c r="F23" s="15"/>
      <c r="G23" s="15">
        <v>27887</v>
      </c>
      <c r="H23" s="2"/>
      <c r="I23" s="2"/>
    </row>
    <row r="24" spans="1:9" ht="12.75">
      <c r="A24" s="11"/>
      <c r="B24" s="11"/>
      <c r="C24" s="14" t="s">
        <v>9</v>
      </c>
      <c r="D24" s="11"/>
      <c r="E24" s="5">
        <v>8557</v>
      </c>
      <c r="F24" s="15"/>
      <c r="G24" s="15">
        <v>2870</v>
      </c>
      <c r="H24" s="2"/>
      <c r="I24" s="2"/>
    </row>
    <row r="25" spans="1:9" ht="12.75">
      <c r="A25" s="11"/>
      <c r="B25" s="11"/>
      <c r="C25" s="11" t="s">
        <v>7</v>
      </c>
      <c r="D25" s="11"/>
      <c r="E25" s="5">
        <v>12526</v>
      </c>
      <c r="F25" s="15"/>
      <c r="G25" s="15">
        <v>18218</v>
      </c>
      <c r="H25" s="2"/>
      <c r="I25" s="2"/>
    </row>
    <row r="26" spans="1:9" ht="12.75">
      <c r="A26" s="11"/>
      <c r="B26" s="11"/>
      <c r="C26" s="14" t="s">
        <v>29</v>
      </c>
      <c r="D26" s="11"/>
      <c r="E26" s="5">
        <v>44</v>
      </c>
      <c r="F26" s="15"/>
      <c r="G26" s="15">
        <v>1805</v>
      </c>
      <c r="H26" s="2"/>
      <c r="I26" s="2"/>
    </row>
    <row r="27" spans="1:8" ht="3.75" customHeight="1">
      <c r="A27" s="11"/>
      <c r="B27" s="11"/>
      <c r="C27" s="11"/>
      <c r="D27" s="11"/>
      <c r="E27" s="6"/>
      <c r="F27" s="15"/>
      <c r="G27" s="16"/>
      <c r="H27" s="2"/>
    </row>
    <row r="28" spans="1:8" ht="12.75">
      <c r="A28" s="11"/>
      <c r="B28" s="11"/>
      <c r="C28" s="11"/>
      <c r="D28" s="11"/>
      <c r="E28" s="5">
        <f>SUM(E20:E27)</f>
        <v>120583</v>
      </c>
      <c r="F28" s="15"/>
      <c r="G28" s="15">
        <f>SUM(G20:G27)</f>
        <v>103207</v>
      </c>
      <c r="H28" s="2"/>
    </row>
    <row r="29" spans="1:8" ht="3" customHeight="1">
      <c r="A29" s="11"/>
      <c r="B29" s="11"/>
      <c r="C29" s="11"/>
      <c r="D29" s="11"/>
      <c r="E29" s="6"/>
      <c r="F29" s="15"/>
      <c r="G29" s="16"/>
      <c r="H29" s="2"/>
    </row>
    <row r="30" spans="1:8" ht="12.75">
      <c r="A30" s="11"/>
      <c r="B30" s="11"/>
      <c r="C30" s="11"/>
      <c r="D30" s="11"/>
      <c r="E30" s="5"/>
      <c r="F30" s="15"/>
      <c r="G30" s="15"/>
      <c r="H30" s="2"/>
    </row>
    <row r="31" spans="1:8" ht="12.75">
      <c r="A31" s="14"/>
      <c r="B31" s="11" t="s">
        <v>3</v>
      </c>
      <c r="C31" s="11"/>
      <c r="D31" s="11"/>
      <c r="E31" s="5"/>
      <c r="F31" s="15"/>
      <c r="G31" s="15"/>
      <c r="H31" s="2"/>
    </row>
    <row r="32" spans="1:8" ht="12.75">
      <c r="A32" s="11"/>
      <c r="B32" s="11"/>
      <c r="C32" s="14" t="s">
        <v>19</v>
      </c>
      <c r="D32" s="11"/>
      <c r="E32" s="5">
        <f>10253+471</f>
        <v>10724</v>
      </c>
      <c r="F32" s="15"/>
      <c r="G32" s="15">
        <v>5274</v>
      </c>
      <c r="H32" s="2"/>
    </row>
    <row r="33" spans="1:8" ht="12.75">
      <c r="A33" s="11"/>
      <c r="B33" s="11"/>
      <c r="C33" s="14" t="s">
        <v>17</v>
      </c>
      <c r="D33" s="11"/>
      <c r="E33" s="5">
        <v>29133</v>
      </c>
      <c r="F33" s="15"/>
      <c r="G33" s="15">
        <v>23480</v>
      </c>
      <c r="H33" s="2"/>
    </row>
    <row r="34" spans="1:8" ht="12.75">
      <c r="A34" s="11"/>
      <c r="B34" s="11"/>
      <c r="C34" s="14" t="s">
        <v>18</v>
      </c>
      <c r="D34" s="11"/>
      <c r="E34" s="5">
        <v>35432</v>
      </c>
      <c r="F34" s="15"/>
      <c r="G34" s="15">
        <v>29156</v>
      </c>
      <c r="H34" s="2"/>
    </row>
    <row r="35" spans="1:8" ht="12.75">
      <c r="A35" s="11"/>
      <c r="B35" s="11"/>
      <c r="C35" s="14" t="s">
        <v>30</v>
      </c>
      <c r="D35" s="11"/>
      <c r="E35" s="5">
        <v>4716</v>
      </c>
      <c r="F35" s="15"/>
      <c r="G35" s="15">
        <v>2954</v>
      </c>
      <c r="H35" s="2"/>
    </row>
    <row r="36" spans="1:8" ht="12.75">
      <c r="A36" s="11"/>
      <c r="B36" s="11"/>
      <c r="C36" s="14" t="s">
        <v>20</v>
      </c>
      <c r="D36" s="11"/>
      <c r="E36" s="5">
        <v>3617</v>
      </c>
      <c r="F36" s="15"/>
      <c r="G36" s="15">
        <v>5662</v>
      </c>
      <c r="H36" s="2"/>
    </row>
    <row r="37" spans="1:8" ht="3.75" customHeight="1">
      <c r="A37" s="11"/>
      <c r="B37" s="11"/>
      <c r="C37" s="11"/>
      <c r="D37" s="11"/>
      <c r="E37" s="6"/>
      <c r="F37" s="15"/>
      <c r="G37" s="16"/>
      <c r="H37" s="2"/>
    </row>
    <row r="38" spans="1:8" ht="12.75">
      <c r="A38" s="11"/>
      <c r="B38" s="11"/>
      <c r="C38" s="11"/>
      <c r="D38" s="11"/>
      <c r="E38" s="5">
        <f>SUM(E32:E37)</f>
        <v>83622</v>
      </c>
      <c r="F38" s="15"/>
      <c r="G38" s="15">
        <f>SUM(G32:G37)</f>
        <v>66526</v>
      </c>
      <c r="H38" s="2"/>
    </row>
    <row r="39" spans="1:8" ht="3" customHeight="1">
      <c r="A39" s="11"/>
      <c r="B39" s="11"/>
      <c r="C39" s="11"/>
      <c r="D39" s="11"/>
      <c r="E39" s="6"/>
      <c r="F39" s="15"/>
      <c r="G39" s="16"/>
      <c r="H39" s="2"/>
    </row>
    <row r="40" spans="1:8" ht="12.75">
      <c r="A40" s="11"/>
      <c r="B40" s="11"/>
      <c r="C40" s="11"/>
      <c r="D40" s="11"/>
      <c r="E40" s="5"/>
      <c r="F40" s="15"/>
      <c r="G40" s="15"/>
      <c r="H40" s="2"/>
    </row>
    <row r="41" spans="1:8" ht="12.75">
      <c r="A41" s="14"/>
      <c r="B41" s="11" t="s">
        <v>4</v>
      </c>
      <c r="C41" s="11"/>
      <c r="D41" s="11"/>
      <c r="E41" s="5">
        <f>+E28-E38</f>
        <v>36961</v>
      </c>
      <c r="F41" s="15"/>
      <c r="G41" s="15">
        <f>+G28-G38</f>
        <v>36681</v>
      </c>
      <c r="H41" s="2"/>
    </row>
    <row r="42" spans="1:8" ht="3.75" customHeight="1">
      <c r="A42" s="14"/>
      <c r="B42" s="11"/>
      <c r="C42" s="11"/>
      <c r="D42" s="11"/>
      <c r="E42" s="6"/>
      <c r="F42" s="15"/>
      <c r="G42" s="16"/>
      <c r="H42" s="2"/>
    </row>
    <row r="43" spans="1:8" ht="12.75">
      <c r="A43" s="14"/>
      <c r="B43" s="11"/>
      <c r="C43" s="11"/>
      <c r="D43" s="11"/>
      <c r="E43" s="5">
        <f>SUM(E14:E17)+E41</f>
        <v>300405</v>
      </c>
      <c r="F43" s="15"/>
      <c r="G43" s="15">
        <f>SUM(G14:G17)+G41</f>
        <v>278746</v>
      </c>
      <c r="H43" s="2"/>
    </row>
    <row r="44" spans="1:8" ht="3" customHeight="1" thickBot="1">
      <c r="A44" s="14"/>
      <c r="B44" s="11"/>
      <c r="C44" s="11"/>
      <c r="D44" s="11"/>
      <c r="E44" s="7"/>
      <c r="F44" s="15"/>
      <c r="G44" s="17"/>
      <c r="H44" s="2"/>
    </row>
    <row r="45" spans="1:8" ht="13.5" thickTop="1">
      <c r="A45" s="11"/>
      <c r="B45" s="11"/>
      <c r="C45" s="11"/>
      <c r="D45" s="11"/>
      <c r="E45" s="5"/>
      <c r="F45" s="15"/>
      <c r="G45" s="15"/>
      <c r="H45" s="2"/>
    </row>
    <row r="46" spans="1:8" ht="12.75">
      <c r="A46" s="14"/>
      <c r="B46" s="11" t="s">
        <v>5</v>
      </c>
      <c r="C46" s="11"/>
      <c r="D46" s="11"/>
      <c r="E46" s="5"/>
      <c r="F46" s="15"/>
      <c r="G46" s="15"/>
      <c r="H46" s="2"/>
    </row>
    <row r="47" spans="1:8" ht="12.75">
      <c r="A47" s="11"/>
      <c r="B47" s="14" t="s">
        <v>21</v>
      </c>
      <c r="C47" s="11"/>
      <c r="D47" s="11"/>
      <c r="E47" s="5">
        <v>101211</v>
      </c>
      <c r="F47" s="15"/>
      <c r="G47" s="15">
        <v>100199</v>
      </c>
      <c r="H47" s="2"/>
    </row>
    <row r="48" spans="1:8" ht="12.75">
      <c r="A48" s="11"/>
      <c r="B48" s="11" t="s">
        <v>6</v>
      </c>
      <c r="C48" s="11"/>
      <c r="D48" s="11"/>
      <c r="E48" s="5"/>
      <c r="F48" s="15"/>
      <c r="G48" s="15"/>
      <c r="H48" s="2"/>
    </row>
    <row r="49" spans="1:8" ht="12.75">
      <c r="A49" s="11"/>
      <c r="B49" s="11"/>
      <c r="C49" s="14" t="s">
        <v>22</v>
      </c>
      <c r="D49" s="11"/>
      <c r="E49" s="5">
        <v>63751</v>
      </c>
      <c r="F49" s="15"/>
      <c r="G49" s="15">
        <v>63665</v>
      </c>
      <c r="H49" s="2"/>
    </row>
    <row r="50" spans="1:8" ht="12.75">
      <c r="A50" s="11"/>
      <c r="B50" s="11"/>
      <c r="C50" s="14" t="s">
        <v>23</v>
      </c>
      <c r="D50" s="11"/>
      <c r="E50" s="5">
        <v>3532</v>
      </c>
      <c r="F50" s="15"/>
      <c r="G50" s="15">
        <v>3532</v>
      </c>
      <c r="H50" s="2"/>
    </row>
    <row r="51" spans="1:11" ht="12.75">
      <c r="A51" s="11"/>
      <c r="B51" s="11"/>
      <c r="C51" s="14" t="s">
        <v>24</v>
      </c>
      <c r="D51" s="11"/>
      <c r="E51" s="5">
        <v>109784</v>
      </c>
      <c r="F51" s="15"/>
      <c r="G51" s="15">
        <v>100340</v>
      </c>
      <c r="K51" s="57"/>
    </row>
    <row r="52" spans="1:11" ht="12.75">
      <c r="A52" s="11"/>
      <c r="B52" s="11"/>
      <c r="C52" s="11" t="s">
        <v>33</v>
      </c>
      <c r="D52" s="11"/>
      <c r="E52" s="5">
        <f>1178-25</f>
        <v>1153</v>
      </c>
      <c r="F52" s="15"/>
      <c r="G52" s="15">
        <v>1194</v>
      </c>
      <c r="K52" s="57"/>
    </row>
    <row r="53" spans="1:11" ht="3" customHeight="1">
      <c r="A53" s="11"/>
      <c r="B53" s="11"/>
      <c r="C53" s="11"/>
      <c r="D53" s="11"/>
      <c r="E53" s="6"/>
      <c r="F53" s="15"/>
      <c r="G53" s="16"/>
      <c r="K53" s="57"/>
    </row>
    <row r="54" spans="1:11" ht="12.75">
      <c r="A54" s="11"/>
      <c r="B54" s="11"/>
      <c r="C54" s="11"/>
      <c r="D54" s="11"/>
      <c r="E54" s="5">
        <f>SUM(E47:E53)</f>
        <v>279431</v>
      </c>
      <c r="F54" s="15"/>
      <c r="G54" s="15">
        <f>SUM(G47:G53)</f>
        <v>268930</v>
      </c>
      <c r="K54" s="57"/>
    </row>
    <row r="55" spans="1:11" ht="12.75">
      <c r="A55" s="14"/>
      <c r="B55" s="14" t="s">
        <v>25</v>
      </c>
      <c r="C55" s="11"/>
      <c r="D55" s="11"/>
      <c r="E55" s="5">
        <v>4461</v>
      </c>
      <c r="F55" s="15"/>
      <c r="G55" s="15">
        <v>4326</v>
      </c>
      <c r="H55" s="2"/>
      <c r="K55" s="57"/>
    </row>
    <row r="56" spans="1:8" ht="12.75">
      <c r="A56" s="14"/>
      <c r="B56" s="14" t="s">
        <v>26</v>
      </c>
      <c r="C56" s="11"/>
      <c r="D56" s="11"/>
      <c r="E56" s="5">
        <v>13552</v>
      </c>
      <c r="F56" s="15"/>
      <c r="G56" s="15">
        <v>2500</v>
      </c>
      <c r="H56" s="2"/>
    </row>
    <row r="57" spans="1:8" ht="12.75">
      <c r="A57" s="14"/>
      <c r="B57" s="14" t="s">
        <v>27</v>
      </c>
      <c r="C57" s="11"/>
      <c r="D57" s="11"/>
      <c r="E57" s="5">
        <v>2413</v>
      </c>
      <c r="F57" s="15"/>
      <c r="G57" s="15">
        <v>2413</v>
      </c>
      <c r="H57" s="2"/>
    </row>
    <row r="58" spans="1:8" ht="12.75">
      <c r="A58" s="14"/>
      <c r="B58" s="14" t="s">
        <v>28</v>
      </c>
      <c r="C58" s="11"/>
      <c r="D58" s="11"/>
      <c r="E58" s="5">
        <v>548</v>
      </c>
      <c r="F58" s="15"/>
      <c r="G58" s="15">
        <v>577</v>
      </c>
      <c r="H58" s="2"/>
    </row>
    <row r="59" spans="1:8" ht="2.25" customHeight="1">
      <c r="A59" s="11"/>
      <c r="B59" s="11"/>
      <c r="C59" s="11"/>
      <c r="D59" s="11"/>
      <c r="E59" s="6"/>
      <c r="F59" s="15"/>
      <c r="G59" s="16"/>
      <c r="H59" s="2"/>
    </row>
    <row r="60" spans="1:8" ht="12.75">
      <c r="A60" s="11"/>
      <c r="B60" s="11"/>
      <c r="C60" s="11"/>
      <c r="D60" s="11"/>
      <c r="E60" s="5">
        <f>SUM(E54:E59)</f>
        <v>300405</v>
      </c>
      <c r="F60" s="15"/>
      <c r="G60" s="15">
        <f>SUM(G54:G59)</f>
        <v>278746</v>
      </c>
      <c r="H60" s="2"/>
    </row>
    <row r="61" spans="1:8" ht="3" customHeight="1" thickBot="1">
      <c r="A61" s="11"/>
      <c r="B61" s="11"/>
      <c r="C61" s="11"/>
      <c r="D61" s="11"/>
      <c r="E61" s="7"/>
      <c r="F61" s="15"/>
      <c r="G61" s="17"/>
      <c r="H61" s="2"/>
    </row>
    <row r="62" spans="1:8" ht="13.5" thickTop="1">
      <c r="A62" s="11"/>
      <c r="B62" s="11"/>
      <c r="C62" s="11"/>
      <c r="D62" s="11"/>
      <c r="E62" s="5"/>
      <c r="F62" s="15"/>
      <c r="G62" s="15"/>
      <c r="H62" s="2"/>
    </row>
    <row r="63" spans="1:8" ht="12.75">
      <c r="A63" s="11"/>
      <c r="B63" s="14" t="s">
        <v>108</v>
      </c>
      <c r="C63" s="11"/>
      <c r="D63" s="11"/>
      <c r="E63" s="93">
        <f>+((E43-SUM(E55:E58))/E47)</f>
        <v>2.7608757941330486</v>
      </c>
      <c r="F63" s="15"/>
      <c r="G63" s="94">
        <f>+((G43-SUM(G55:G58))/G47)</f>
        <v>2.683958921745726</v>
      </c>
      <c r="H63" s="2"/>
    </row>
    <row r="64" spans="1:8" ht="3" customHeight="1" thickBot="1">
      <c r="A64" s="11"/>
      <c r="B64" s="11"/>
      <c r="C64" s="11"/>
      <c r="D64" s="11"/>
      <c r="E64" s="7"/>
      <c r="F64" s="15"/>
      <c r="G64" s="17"/>
      <c r="H64" s="2"/>
    </row>
    <row r="65" spans="1:8" ht="13.5" thickTop="1">
      <c r="A65" s="11"/>
      <c r="B65" s="11"/>
      <c r="C65" s="11"/>
      <c r="D65" s="11"/>
      <c r="E65" s="5"/>
      <c r="F65" s="15"/>
      <c r="G65" s="15"/>
      <c r="H65" s="2"/>
    </row>
    <row r="66" spans="1:7" ht="30" customHeight="1">
      <c r="A66" s="14"/>
      <c r="B66" s="96" t="s">
        <v>110</v>
      </c>
      <c r="C66" s="97"/>
      <c r="D66" s="97"/>
      <c r="E66" s="97"/>
      <c r="F66" s="97"/>
      <c r="G66" s="97"/>
    </row>
    <row r="67" spans="1:7" ht="12.75">
      <c r="A67" s="11"/>
      <c r="B67" s="11"/>
      <c r="C67" s="11"/>
      <c r="D67" s="11"/>
      <c r="E67" s="44"/>
      <c r="F67" s="45"/>
      <c r="G67" s="45"/>
    </row>
    <row r="68" spans="1:7" ht="12.75">
      <c r="A68" s="11"/>
      <c r="B68" s="11"/>
      <c r="C68" s="11"/>
      <c r="D68" s="11"/>
      <c r="E68" s="44"/>
      <c r="F68" s="45"/>
      <c r="G68" s="45"/>
    </row>
    <row r="69" ht="12.75">
      <c r="A69" s="11"/>
    </row>
    <row r="70" spans="1:5" ht="12.75">
      <c r="A70" s="11"/>
      <c r="E70" s="5"/>
    </row>
    <row r="71" spans="1:7" ht="12.75">
      <c r="A71" s="11"/>
      <c r="B71" s="11"/>
      <c r="C71" s="11"/>
      <c r="D71" s="11"/>
      <c r="E71" s="5"/>
      <c r="F71" s="15"/>
      <c r="G71" s="15"/>
    </row>
    <row r="72" spans="1:7" ht="12.75">
      <c r="A72" s="11"/>
      <c r="B72" s="11"/>
      <c r="C72" s="11"/>
      <c r="D72" s="11"/>
      <c r="E72" s="5"/>
      <c r="F72" s="15"/>
      <c r="G72" s="15"/>
    </row>
    <row r="73" spans="1:7" ht="12.75">
      <c r="A73" s="11"/>
      <c r="B73" s="11"/>
      <c r="C73" s="11"/>
      <c r="D73" s="11"/>
      <c r="E73" s="5"/>
      <c r="F73" s="15"/>
      <c r="G73" s="15"/>
    </row>
    <row r="74" spans="1:7" ht="12.75">
      <c r="A74" s="11"/>
      <c r="B74" s="11"/>
      <c r="C74" s="11"/>
      <c r="D74" s="11"/>
      <c r="E74" s="5"/>
      <c r="F74" s="15"/>
      <c r="G74" s="15"/>
    </row>
    <row r="75" spans="1:7" ht="12.75">
      <c r="A75" s="11"/>
      <c r="B75" s="11"/>
      <c r="C75" s="11"/>
      <c r="D75" s="11"/>
      <c r="E75" s="5"/>
      <c r="F75" s="15"/>
      <c r="G75" s="15"/>
    </row>
    <row r="76" spans="1:7" ht="12.75">
      <c r="A76" s="11"/>
      <c r="B76" s="11"/>
      <c r="C76" s="11"/>
      <c r="D76" s="11"/>
      <c r="E76" s="5"/>
      <c r="F76" s="15"/>
      <c r="G76" s="15"/>
    </row>
    <row r="77" spans="1:7" ht="12.75">
      <c r="A77" s="11"/>
      <c r="B77" s="11"/>
      <c r="C77" s="11"/>
      <c r="D77" s="11"/>
      <c r="E77" s="5"/>
      <c r="F77" s="15"/>
      <c r="G77" s="15"/>
    </row>
    <row r="78" spans="5:7" ht="12.75">
      <c r="E78" s="5"/>
      <c r="F78" s="2"/>
      <c r="G78" s="15"/>
    </row>
    <row r="79" spans="5:7" ht="12.75">
      <c r="E79" s="5"/>
      <c r="F79" s="2"/>
      <c r="G79" s="15"/>
    </row>
    <row r="80" spans="5:7" ht="12.75">
      <c r="E80" s="5"/>
      <c r="F80" s="2"/>
      <c r="G80" s="15"/>
    </row>
    <row r="81" spans="5:7" ht="12.75">
      <c r="E81" s="5"/>
      <c r="F81" s="2"/>
      <c r="G81" s="15"/>
    </row>
    <row r="82" spans="5:7" ht="12.75">
      <c r="E82" s="5"/>
      <c r="F82" s="2"/>
      <c r="G82" s="15"/>
    </row>
    <row r="83" spans="5:7" ht="12.75">
      <c r="E83" s="5"/>
      <c r="F83" s="2"/>
      <c r="G83" s="15"/>
    </row>
    <row r="84" spans="5:7" ht="12.75">
      <c r="E84" s="5"/>
      <c r="F84" s="2"/>
      <c r="G84" s="2"/>
    </row>
    <row r="85" spans="5:7" ht="12.75">
      <c r="E85" s="5"/>
      <c r="F85" s="2"/>
      <c r="G85" s="2"/>
    </row>
    <row r="86" spans="5:7" ht="12.75">
      <c r="E86" s="5"/>
      <c r="F86" s="2"/>
      <c r="G86" s="2"/>
    </row>
    <row r="87" spans="5:7" ht="12.75">
      <c r="E87" s="5"/>
      <c r="F87" s="2"/>
      <c r="G87" s="2"/>
    </row>
    <row r="88" spans="5:7" ht="12.75">
      <c r="E88" s="5"/>
      <c r="F88" s="2"/>
      <c r="G88" s="2"/>
    </row>
    <row r="89" spans="5:7" ht="12.75">
      <c r="E89" s="5"/>
      <c r="F89" s="2"/>
      <c r="G89" s="2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</sheetData>
  <mergeCells count="1">
    <mergeCell ref="B66:G66"/>
  </mergeCells>
  <printOptions/>
  <pageMargins left="0.94" right="0.61" top="0.45" bottom="0.43" header="0.37" footer="0.28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160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workbookViewId="0" topLeftCell="A16">
      <selection activeCell="B40" sqref="B40:G40"/>
    </sheetView>
  </sheetViews>
  <sheetFormatPr defaultColWidth="9.140625" defaultRowHeight="12.75"/>
  <cols>
    <col min="1" max="1" width="2.57421875" style="11" customWidth="1"/>
    <col min="2" max="2" width="38.8515625" style="11" customWidth="1"/>
    <col min="3" max="3" width="10.7109375" style="3" customWidth="1"/>
    <col min="4" max="4" width="10.7109375" style="11" customWidth="1"/>
    <col min="5" max="5" width="2.57421875" style="11" customWidth="1"/>
    <col min="6" max="6" width="9.28125" style="3" customWidth="1"/>
    <col min="7" max="7" width="11.421875" style="11" customWidth="1"/>
    <col min="8" max="8" width="3.140625" style="11" customWidth="1"/>
    <col min="9" max="16384" width="9.140625" style="11" customWidth="1"/>
  </cols>
  <sheetData>
    <row r="1" ht="15.75" customHeight="1">
      <c r="A1" s="3" t="s">
        <v>8</v>
      </c>
    </row>
    <row r="2" ht="16.5" customHeight="1">
      <c r="A2" s="14" t="s">
        <v>109</v>
      </c>
    </row>
    <row r="4" ht="12.75">
      <c r="A4" s="14" t="s">
        <v>31</v>
      </c>
    </row>
    <row r="5" ht="12.75">
      <c r="B5" s="14"/>
    </row>
    <row r="6" spans="1:8" ht="12.75">
      <c r="A6" s="41" t="s">
        <v>105</v>
      </c>
      <c r="F6" s="9"/>
      <c r="G6" s="10"/>
      <c r="H6" s="10"/>
    </row>
    <row r="7" spans="1:8" ht="12.75">
      <c r="A7" s="46" t="s">
        <v>66</v>
      </c>
      <c r="F7" s="9"/>
      <c r="G7" s="10"/>
      <c r="H7" s="10"/>
    </row>
    <row r="8" spans="6:8" ht="12.75">
      <c r="F8" s="9"/>
      <c r="G8" s="10"/>
      <c r="H8" s="10"/>
    </row>
    <row r="9" spans="1:8" ht="4.5" customHeight="1">
      <c r="A9" s="19"/>
      <c r="B9" s="19"/>
      <c r="C9" s="74"/>
      <c r="D9" s="19"/>
      <c r="E9" s="19"/>
      <c r="F9" s="30"/>
      <c r="G9" s="21"/>
      <c r="H9" s="10"/>
    </row>
    <row r="10" spans="3:8" ht="12.75">
      <c r="C10" s="98" t="s">
        <v>36</v>
      </c>
      <c r="D10" s="98"/>
      <c r="F10" s="100" t="s">
        <v>37</v>
      </c>
      <c r="G10" s="100"/>
      <c r="H10" s="10"/>
    </row>
    <row r="11" spans="3:8" ht="12.75">
      <c r="C11" s="99" t="s">
        <v>38</v>
      </c>
      <c r="D11" s="99"/>
      <c r="F11" s="99" t="s">
        <v>38</v>
      </c>
      <c r="G11" s="99"/>
      <c r="H11" s="10"/>
    </row>
    <row r="12" spans="3:8" ht="12.75">
      <c r="C12" s="78" t="s">
        <v>39</v>
      </c>
      <c r="D12" s="27" t="s">
        <v>40</v>
      </c>
      <c r="E12" s="27"/>
      <c r="F12" s="78" t="s">
        <v>39</v>
      </c>
      <c r="G12" s="27" t="s">
        <v>40</v>
      </c>
      <c r="H12" s="10"/>
    </row>
    <row r="13" spans="3:8" ht="12.75">
      <c r="C13" s="78" t="s">
        <v>0</v>
      </c>
      <c r="D13" s="27" t="s">
        <v>0</v>
      </c>
      <c r="E13" s="27"/>
      <c r="F13" s="78" t="s">
        <v>0</v>
      </c>
      <c r="G13" s="27" t="s">
        <v>0</v>
      </c>
      <c r="H13" s="10"/>
    </row>
    <row r="14" spans="1:8" ht="6" customHeight="1" thickBot="1">
      <c r="A14" s="31"/>
      <c r="B14" s="31"/>
      <c r="C14" s="47"/>
      <c r="D14" s="31"/>
      <c r="E14" s="31"/>
      <c r="F14" s="32"/>
      <c r="G14" s="33"/>
      <c r="H14" s="10"/>
    </row>
    <row r="15" spans="3:8" ht="12.75">
      <c r="C15" s="82"/>
      <c r="F15" s="88"/>
      <c r="G15" s="10"/>
      <c r="H15" s="10"/>
    </row>
    <row r="16" spans="2:8" ht="12.75">
      <c r="B16" s="34" t="s">
        <v>96</v>
      </c>
      <c r="C16" s="83">
        <v>47225</v>
      </c>
      <c r="D16" s="23">
        <v>37321</v>
      </c>
      <c r="E16" s="23"/>
      <c r="F16" s="83">
        <v>170910</v>
      </c>
      <c r="G16" s="23">
        <v>117867</v>
      </c>
      <c r="H16" s="9"/>
    </row>
    <row r="17" spans="1:8" ht="5.25" customHeight="1" thickBot="1">
      <c r="A17" s="31"/>
      <c r="B17" s="79"/>
      <c r="C17" s="84"/>
      <c r="D17" s="37"/>
      <c r="E17" s="37"/>
      <c r="F17" s="84"/>
      <c r="G17" s="37"/>
      <c r="H17" s="9"/>
    </row>
    <row r="18" spans="2:8" ht="12.75">
      <c r="B18" s="34"/>
      <c r="C18" s="83"/>
      <c r="D18" s="23"/>
      <c r="E18" s="23"/>
      <c r="F18" s="83"/>
      <c r="G18" s="23"/>
      <c r="H18" s="9"/>
    </row>
    <row r="19" spans="2:8" ht="12.75">
      <c r="B19" s="34" t="s">
        <v>95</v>
      </c>
      <c r="C19" s="83">
        <v>4590</v>
      </c>
      <c r="D19" s="23">
        <v>7112</v>
      </c>
      <c r="E19" s="23"/>
      <c r="F19" s="83">
        <v>20804</v>
      </c>
      <c r="G19" s="23">
        <v>24356</v>
      </c>
      <c r="H19" s="9"/>
    </row>
    <row r="20" spans="2:8" ht="12.75">
      <c r="B20" s="34"/>
      <c r="C20" s="83"/>
      <c r="D20" s="23"/>
      <c r="E20" s="23"/>
      <c r="F20" s="83"/>
      <c r="G20" s="23"/>
      <c r="H20" s="9"/>
    </row>
    <row r="21" spans="2:8" ht="12.75">
      <c r="B21" s="35" t="s">
        <v>97</v>
      </c>
      <c r="C21" s="83">
        <v>-424</v>
      </c>
      <c r="D21" s="23">
        <v>-198</v>
      </c>
      <c r="E21" s="23"/>
      <c r="F21" s="83">
        <v>-763</v>
      </c>
      <c r="G21" s="23">
        <v>-664</v>
      </c>
      <c r="H21" s="9"/>
    </row>
    <row r="22" spans="2:8" ht="12.75">
      <c r="B22" s="34" t="s">
        <v>70</v>
      </c>
      <c r="C22" s="83">
        <v>233</v>
      </c>
      <c r="D22" s="23">
        <v>254</v>
      </c>
      <c r="E22" s="23"/>
      <c r="F22" s="83">
        <v>513</v>
      </c>
      <c r="G22" s="23">
        <v>779</v>
      </c>
      <c r="H22" s="9"/>
    </row>
    <row r="23" spans="2:8" ht="12.75">
      <c r="B23" s="35" t="s">
        <v>98</v>
      </c>
      <c r="C23" s="83">
        <v>-874</v>
      </c>
      <c r="D23" s="23">
        <v>1709</v>
      </c>
      <c r="E23" s="23"/>
      <c r="F23" s="83">
        <v>2299</v>
      </c>
      <c r="G23" s="23">
        <v>4298</v>
      </c>
      <c r="H23" s="9"/>
    </row>
    <row r="24" spans="1:8" ht="4.5" customHeight="1">
      <c r="A24" s="80"/>
      <c r="B24" s="81"/>
      <c r="C24" s="85"/>
      <c r="D24" s="24"/>
      <c r="E24" s="24"/>
      <c r="F24" s="85"/>
      <c r="G24" s="24"/>
      <c r="H24" s="9"/>
    </row>
    <row r="25" spans="2:8" ht="12.75">
      <c r="B25" s="34" t="s">
        <v>99</v>
      </c>
      <c r="C25" s="83">
        <f>SUM(C19:C24)</f>
        <v>3525</v>
      </c>
      <c r="D25" s="23">
        <f>SUM(D19:D24)</f>
        <v>8877</v>
      </c>
      <c r="E25" s="23"/>
      <c r="F25" s="83">
        <f>SUM(F19:F24)</f>
        <v>22853</v>
      </c>
      <c r="G25" s="23">
        <f>SUM(G19:G24)</f>
        <v>28769</v>
      </c>
      <c r="H25" s="9"/>
    </row>
    <row r="26" spans="2:8" ht="12.75">
      <c r="B26" s="34" t="s">
        <v>100</v>
      </c>
      <c r="C26" s="83">
        <v>-2777</v>
      </c>
      <c r="D26" s="23">
        <v>-2609</v>
      </c>
      <c r="E26" s="23"/>
      <c r="F26" s="83">
        <v>-8916</v>
      </c>
      <c r="G26" s="23">
        <v>-8864</v>
      </c>
      <c r="H26" s="9"/>
    </row>
    <row r="27" spans="1:8" ht="3.75" customHeight="1">
      <c r="A27" s="58"/>
      <c r="B27" s="58"/>
      <c r="C27" s="85"/>
      <c r="D27" s="24"/>
      <c r="E27" s="24"/>
      <c r="F27" s="89"/>
      <c r="G27" s="24"/>
      <c r="H27" s="9"/>
    </row>
    <row r="28" spans="2:8" ht="12.75">
      <c r="B28" s="34" t="s">
        <v>101</v>
      </c>
      <c r="C28" s="83">
        <f>SUM(C25:C27)</f>
        <v>748</v>
      </c>
      <c r="D28" s="23">
        <f>SUM(D25:D27)</f>
        <v>6268</v>
      </c>
      <c r="E28" s="23"/>
      <c r="F28" s="83">
        <f>SUM(F25:F27)</f>
        <v>13937</v>
      </c>
      <c r="G28" s="23">
        <f>SUM(G25:G27)</f>
        <v>19905</v>
      </c>
      <c r="H28" s="9"/>
    </row>
    <row r="29" spans="2:8" ht="12.75">
      <c r="B29" s="34" t="s">
        <v>102</v>
      </c>
      <c r="C29" s="83">
        <v>-151</v>
      </c>
      <c r="D29" s="23">
        <v>-287</v>
      </c>
      <c r="E29" s="23"/>
      <c r="F29" s="83">
        <v>-381</v>
      </c>
      <c r="G29" s="23">
        <v>-1106</v>
      </c>
      <c r="H29" s="9"/>
    </row>
    <row r="30" spans="1:8" ht="2.25" customHeight="1">
      <c r="A30" s="58"/>
      <c r="B30" s="58"/>
      <c r="C30" s="85"/>
      <c r="D30" s="24"/>
      <c r="E30" s="24"/>
      <c r="F30" s="89"/>
      <c r="G30" s="24"/>
      <c r="H30" s="9"/>
    </row>
    <row r="31" spans="2:8" ht="12.75">
      <c r="B31" s="28" t="s">
        <v>60</v>
      </c>
      <c r="C31" s="83">
        <f>SUM(C28:C30)</f>
        <v>597</v>
      </c>
      <c r="D31" s="23">
        <f>SUM(D28:D30)</f>
        <v>5981</v>
      </c>
      <c r="E31" s="23"/>
      <c r="F31" s="83">
        <f>SUM(F28:F30)</f>
        <v>13556</v>
      </c>
      <c r="G31" s="23">
        <f>SUM(G28:G30)</f>
        <v>18799</v>
      </c>
      <c r="H31" s="9"/>
    </row>
    <row r="32" spans="1:8" ht="4.5" customHeight="1" thickBot="1">
      <c r="A32" s="59"/>
      <c r="B32" s="59"/>
      <c r="C32" s="84"/>
      <c r="D32" s="37"/>
      <c r="E32" s="37"/>
      <c r="F32" s="90"/>
      <c r="G32" s="37"/>
      <c r="H32" s="9"/>
    </row>
    <row r="33" spans="3:8" ht="12.75">
      <c r="C33" s="83"/>
      <c r="D33" s="23"/>
      <c r="E33" s="23"/>
      <c r="F33" s="91"/>
      <c r="G33" s="25"/>
      <c r="H33" s="9"/>
    </row>
    <row r="34" spans="2:8" ht="12.75">
      <c r="B34" s="11" t="s">
        <v>41</v>
      </c>
      <c r="C34" s="86">
        <v>0.59</v>
      </c>
      <c r="D34" s="38">
        <v>5.98</v>
      </c>
      <c r="E34" s="38"/>
      <c r="F34" s="92">
        <v>13.46</v>
      </c>
      <c r="G34" s="39">
        <v>18.81</v>
      </c>
      <c r="H34" s="9"/>
    </row>
    <row r="35" spans="1:8" ht="3.75" customHeight="1" thickBot="1">
      <c r="A35" s="76"/>
      <c r="B35" s="76"/>
      <c r="C35" s="87"/>
      <c r="D35" s="40"/>
      <c r="E35" s="40"/>
      <c r="F35" s="87"/>
      <c r="G35" s="40"/>
      <c r="H35" s="9"/>
    </row>
    <row r="36" spans="2:8" ht="18.75" customHeight="1">
      <c r="B36" s="11" t="s">
        <v>42</v>
      </c>
      <c r="C36" s="86">
        <v>0.58</v>
      </c>
      <c r="D36" s="38">
        <v>5.76</v>
      </c>
      <c r="E36" s="38"/>
      <c r="F36" s="92">
        <v>13.14</v>
      </c>
      <c r="G36" s="39">
        <v>18.12</v>
      </c>
      <c r="H36" s="9"/>
    </row>
    <row r="37" spans="1:8" ht="4.5" customHeight="1" thickBot="1">
      <c r="A37" s="76"/>
      <c r="B37" s="76"/>
      <c r="C37" s="87"/>
      <c r="D37" s="40"/>
      <c r="E37" s="40"/>
      <c r="F37" s="87"/>
      <c r="G37" s="40"/>
      <c r="H37" s="9"/>
    </row>
    <row r="38" spans="3:8" ht="12.75">
      <c r="C38" s="75"/>
      <c r="D38" s="38"/>
      <c r="E38" s="38"/>
      <c r="F38" s="77"/>
      <c r="G38" s="39"/>
      <c r="H38" s="9"/>
    </row>
    <row r="39" spans="3:8" ht="12.75">
      <c r="C39" s="75"/>
      <c r="D39" s="38"/>
      <c r="E39" s="38"/>
      <c r="F39" s="77"/>
      <c r="G39" s="39"/>
      <c r="H39" s="10"/>
    </row>
    <row r="40" spans="2:8" ht="28.5" customHeight="1">
      <c r="B40" s="96" t="s">
        <v>111</v>
      </c>
      <c r="C40" s="97"/>
      <c r="D40" s="97"/>
      <c r="E40" s="97"/>
      <c r="F40" s="97"/>
      <c r="G40" s="97"/>
      <c r="H40" s="29"/>
    </row>
    <row r="41" spans="3:8" ht="12.75" customHeight="1">
      <c r="C41" s="26"/>
      <c r="D41" s="23"/>
      <c r="E41" s="23"/>
      <c r="F41" s="36"/>
      <c r="G41" s="25"/>
      <c r="H41" s="10"/>
    </row>
    <row r="42" spans="3:8" ht="12.75">
      <c r="C42" s="26"/>
      <c r="D42" s="23"/>
      <c r="E42" s="23"/>
      <c r="F42" s="36"/>
      <c r="G42" s="25"/>
      <c r="H42" s="10"/>
    </row>
    <row r="43" spans="3:8" ht="12.75">
      <c r="C43" s="26"/>
      <c r="D43" s="23"/>
      <c r="E43" s="23"/>
      <c r="F43" s="36"/>
      <c r="G43" s="25"/>
      <c r="H43" s="10"/>
    </row>
    <row r="44" spans="3:8" ht="12.75">
      <c r="C44" s="26"/>
      <c r="D44" s="23"/>
      <c r="E44" s="23"/>
      <c r="F44" s="36"/>
      <c r="G44" s="25"/>
      <c r="H44" s="10"/>
    </row>
    <row r="45" spans="3:8" ht="12.75">
      <c r="C45" s="26"/>
      <c r="D45" s="23"/>
      <c r="E45" s="23"/>
      <c r="F45" s="36"/>
      <c r="G45" s="25"/>
      <c r="H45" s="10"/>
    </row>
    <row r="46" spans="3:8" ht="12.75">
      <c r="C46" s="26"/>
      <c r="D46" s="23"/>
      <c r="E46" s="23"/>
      <c r="F46" s="36"/>
      <c r="G46" s="25"/>
      <c r="H46" s="10"/>
    </row>
    <row r="47" spans="3:8" ht="12.75">
      <c r="C47" s="26"/>
      <c r="D47" s="23"/>
      <c r="E47" s="23"/>
      <c r="F47" s="36"/>
      <c r="G47" s="25"/>
      <c r="H47" s="10"/>
    </row>
    <row r="48" spans="3:8" ht="12.75">
      <c r="C48" s="26"/>
      <c r="D48" s="23"/>
      <c r="E48" s="23"/>
      <c r="F48" s="36"/>
      <c r="G48" s="25"/>
      <c r="H48" s="10"/>
    </row>
    <row r="49" spans="3:8" ht="12.75">
      <c r="C49" s="26"/>
      <c r="D49" s="23"/>
      <c r="E49" s="23"/>
      <c r="F49" s="36"/>
      <c r="G49" s="25"/>
      <c r="H49" s="10"/>
    </row>
    <row r="50" spans="3:8" ht="12.75">
      <c r="C50" s="26"/>
      <c r="D50" s="23"/>
      <c r="E50" s="23"/>
      <c r="F50" s="36"/>
      <c r="G50" s="25"/>
      <c r="H50" s="10"/>
    </row>
    <row r="51" spans="3:8" ht="12.75">
      <c r="C51" s="26"/>
      <c r="D51" s="23"/>
      <c r="E51" s="23"/>
      <c r="F51" s="36"/>
      <c r="G51" s="25"/>
      <c r="H51" s="10"/>
    </row>
    <row r="52" spans="3:8" ht="12.75">
      <c r="C52" s="26"/>
      <c r="D52" s="23"/>
      <c r="E52" s="23"/>
      <c r="F52" s="36"/>
      <c r="G52" s="25"/>
      <c r="H52" s="10"/>
    </row>
    <row r="53" spans="3:8" ht="12.75">
      <c r="C53" s="26"/>
      <c r="D53" s="23"/>
      <c r="E53" s="23"/>
      <c r="F53" s="36"/>
      <c r="G53" s="25"/>
      <c r="H53" s="10"/>
    </row>
    <row r="54" spans="3:8" ht="12.75">
      <c r="C54" s="26"/>
      <c r="D54" s="23"/>
      <c r="E54" s="23"/>
      <c r="F54" s="36"/>
      <c r="G54" s="25"/>
      <c r="H54" s="10"/>
    </row>
    <row r="55" spans="3:8" ht="12.75">
      <c r="C55" s="26"/>
      <c r="D55" s="23"/>
      <c r="E55" s="23"/>
      <c r="F55" s="36"/>
      <c r="G55" s="25"/>
      <c r="H55" s="10"/>
    </row>
    <row r="56" spans="3:8" ht="12.75">
      <c r="C56" s="26"/>
      <c r="D56" s="23"/>
      <c r="E56" s="23"/>
      <c r="F56" s="36"/>
      <c r="G56" s="25"/>
      <c r="H56" s="10"/>
    </row>
    <row r="57" spans="3:8" ht="12.75">
      <c r="C57" s="26"/>
      <c r="D57" s="23"/>
      <c r="E57" s="23"/>
      <c r="F57" s="36"/>
      <c r="G57" s="25"/>
      <c r="H57" s="10"/>
    </row>
    <row r="58" spans="3:8" ht="12.75">
      <c r="C58" s="26"/>
      <c r="D58" s="23"/>
      <c r="E58" s="23"/>
      <c r="F58" s="36"/>
      <c r="G58" s="25"/>
      <c r="H58" s="10"/>
    </row>
    <row r="59" spans="3:8" ht="12.75">
      <c r="C59" s="26"/>
      <c r="D59" s="23"/>
      <c r="E59" s="23"/>
      <c r="F59" s="36"/>
      <c r="G59" s="25"/>
      <c r="H59" s="10"/>
    </row>
    <row r="60" spans="3:8" ht="12.75">
      <c r="C60" s="26"/>
      <c r="D60" s="23"/>
      <c r="E60" s="23"/>
      <c r="F60" s="36"/>
      <c r="G60" s="25"/>
      <c r="H60" s="10"/>
    </row>
    <row r="61" spans="3:8" ht="12.75">
      <c r="C61" s="26"/>
      <c r="D61" s="23"/>
      <c r="E61" s="23"/>
      <c r="F61" s="36"/>
      <c r="G61" s="25"/>
      <c r="H61" s="10"/>
    </row>
    <row r="62" spans="3:7" ht="12.75">
      <c r="C62" s="26"/>
      <c r="D62" s="23"/>
      <c r="E62" s="23"/>
      <c r="F62" s="26"/>
      <c r="G62" s="23"/>
    </row>
    <row r="63" spans="3:7" ht="12.75">
      <c r="C63" s="26"/>
      <c r="D63" s="23"/>
      <c r="E63" s="23"/>
      <c r="F63" s="26"/>
      <c r="G63" s="23"/>
    </row>
    <row r="64" spans="3:7" ht="12.75">
      <c r="C64" s="26"/>
      <c r="D64" s="23"/>
      <c r="E64" s="23"/>
      <c r="F64" s="26"/>
      <c r="G64" s="23"/>
    </row>
  </sheetData>
  <mergeCells count="5">
    <mergeCell ref="B40:G40"/>
    <mergeCell ref="C10:D10"/>
    <mergeCell ref="C11:D11"/>
    <mergeCell ref="F10:G10"/>
    <mergeCell ref="F11:G11"/>
  </mergeCells>
  <printOptions/>
  <pageMargins left="0.84" right="0.38" top="0.63" bottom="0.5" header="0.46" footer="0.36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5" max="255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workbookViewId="0" topLeftCell="A16">
      <selection activeCell="G34" sqref="G34"/>
    </sheetView>
  </sheetViews>
  <sheetFormatPr defaultColWidth="9.140625" defaultRowHeight="12.75"/>
  <cols>
    <col min="1" max="1" width="2.00390625" style="0" customWidth="1"/>
    <col min="2" max="2" width="31.28125" style="0" customWidth="1"/>
    <col min="3" max="4" width="10.421875" style="0" bestFit="1" customWidth="1"/>
    <col min="5" max="5" width="10.421875" style="0" customWidth="1"/>
    <col min="6" max="6" width="10.28125" style="0" customWidth="1"/>
    <col min="7" max="7" width="11.140625" style="0" customWidth="1"/>
    <col min="8" max="8" width="10.8515625" style="0" customWidth="1"/>
  </cols>
  <sheetData>
    <row r="1" ht="12.75">
      <c r="A1" s="3" t="s">
        <v>8</v>
      </c>
    </row>
    <row r="2" ht="12.75">
      <c r="A2" s="14" t="s">
        <v>109</v>
      </c>
    </row>
    <row r="4" ht="12.75">
      <c r="A4" s="14" t="s">
        <v>31</v>
      </c>
    </row>
    <row r="6" ht="12.75">
      <c r="A6" s="41" t="s">
        <v>106</v>
      </c>
    </row>
    <row r="7" ht="12.75">
      <c r="A7" s="46" t="s">
        <v>65</v>
      </c>
    </row>
    <row r="9" spans="1:8" s="64" customFormat="1" ht="6.75" customHeight="1">
      <c r="A9" s="63"/>
      <c r="B9" s="63"/>
      <c r="C9" s="63"/>
      <c r="D9" s="63"/>
      <c r="E9" s="63"/>
      <c r="F9" s="63"/>
      <c r="G9" s="63"/>
      <c r="H9" s="63"/>
    </row>
    <row r="10" spans="3:7" s="64" customFormat="1" ht="12.75">
      <c r="C10" s="101" t="s">
        <v>43</v>
      </c>
      <c r="D10" s="101"/>
      <c r="E10" s="101"/>
      <c r="F10" s="101"/>
      <c r="G10" s="65" t="s">
        <v>44</v>
      </c>
    </row>
    <row r="11" spans="2:8" s="64" customFormat="1" ht="12.75">
      <c r="B11" s="65"/>
      <c r="C11" s="65" t="s">
        <v>45</v>
      </c>
      <c r="D11" s="65" t="s">
        <v>45</v>
      </c>
      <c r="E11" s="65" t="s">
        <v>46</v>
      </c>
      <c r="F11" s="65" t="s">
        <v>47</v>
      </c>
      <c r="G11" s="65" t="s">
        <v>48</v>
      </c>
      <c r="H11" s="65"/>
    </row>
    <row r="12" spans="2:8" s="64" customFormat="1" ht="12.75">
      <c r="B12" s="65"/>
      <c r="C12" s="65" t="s">
        <v>49</v>
      </c>
      <c r="D12" s="65" t="s">
        <v>50</v>
      </c>
      <c r="E12" s="65" t="s">
        <v>51</v>
      </c>
      <c r="F12" s="65" t="s">
        <v>51</v>
      </c>
      <c r="G12" s="66" t="s">
        <v>52</v>
      </c>
      <c r="H12" s="65" t="s">
        <v>53</v>
      </c>
    </row>
    <row r="13" spans="2:8" s="64" customFormat="1" ht="12.75">
      <c r="B13" s="65"/>
      <c r="C13" s="66" t="s">
        <v>34</v>
      </c>
      <c r="D13" s="66" t="s">
        <v>34</v>
      </c>
      <c r="E13" s="66" t="s">
        <v>34</v>
      </c>
      <c r="F13" s="66" t="s">
        <v>34</v>
      </c>
      <c r="G13" s="66" t="s">
        <v>34</v>
      </c>
      <c r="H13" s="66" t="s">
        <v>34</v>
      </c>
    </row>
    <row r="14" spans="1:8" s="64" customFormat="1" ht="6" customHeight="1" thickBot="1">
      <c r="A14" s="67"/>
      <c r="B14" s="68"/>
      <c r="C14" s="69"/>
      <c r="D14" s="69"/>
      <c r="E14" s="69"/>
      <c r="F14" s="69"/>
      <c r="G14" s="69"/>
      <c r="H14" s="69"/>
    </row>
    <row r="15" spans="2:8" s="64" customFormat="1" ht="10.5" customHeight="1">
      <c r="B15" s="65"/>
      <c r="C15" s="66"/>
      <c r="D15" s="66"/>
      <c r="E15" s="66"/>
      <c r="F15" s="66"/>
      <c r="G15" s="66"/>
      <c r="H15" s="66"/>
    </row>
    <row r="16" spans="2:8" s="64" customFormat="1" ht="12.75">
      <c r="B16" s="70" t="s">
        <v>62</v>
      </c>
      <c r="C16" s="71">
        <v>99958</v>
      </c>
      <c r="D16" s="71">
        <v>63663</v>
      </c>
      <c r="E16" s="71">
        <v>3532</v>
      </c>
      <c r="F16" s="71">
        <v>1158</v>
      </c>
      <c r="G16" s="71">
        <v>79861</v>
      </c>
      <c r="H16" s="71">
        <f>SUM(C16:G16)</f>
        <v>248172</v>
      </c>
    </row>
    <row r="17" spans="2:8" s="64" customFormat="1" ht="12.75">
      <c r="B17" s="64" t="s">
        <v>55</v>
      </c>
      <c r="C17" s="71">
        <v>0</v>
      </c>
      <c r="D17" s="71">
        <v>0</v>
      </c>
      <c r="E17" s="71">
        <v>0</v>
      </c>
      <c r="F17" s="71">
        <v>36</v>
      </c>
      <c r="G17" s="71">
        <v>0</v>
      </c>
      <c r="H17" s="71">
        <f>SUM(C17:G17)</f>
        <v>36</v>
      </c>
    </row>
    <row r="18" spans="2:8" s="64" customFormat="1" ht="12.75">
      <c r="B18" s="64" t="s">
        <v>56</v>
      </c>
      <c r="C18" s="71">
        <v>0</v>
      </c>
      <c r="D18" s="71">
        <v>0</v>
      </c>
      <c r="E18" s="71">
        <v>0</v>
      </c>
      <c r="F18" s="71">
        <v>0</v>
      </c>
      <c r="G18" s="71">
        <v>22278</v>
      </c>
      <c r="H18" s="71">
        <f>SUM(C18:G18)</f>
        <v>22278</v>
      </c>
    </row>
    <row r="19" spans="2:8" s="64" customFormat="1" ht="12.75">
      <c r="B19" s="64" t="s">
        <v>57</v>
      </c>
      <c r="C19" s="71">
        <v>0</v>
      </c>
      <c r="D19" s="71">
        <v>0</v>
      </c>
      <c r="E19" s="71">
        <v>0</v>
      </c>
      <c r="F19" s="71">
        <v>0</v>
      </c>
      <c r="G19" s="71">
        <v>-1799</v>
      </c>
      <c r="H19" s="71">
        <f>SUM(C19:G19)</f>
        <v>-1799</v>
      </c>
    </row>
    <row r="20" spans="2:8" s="64" customFormat="1" ht="12.75">
      <c r="B20" s="64" t="s">
        <v>58</v>
      </c>
      <c r="C20" s="71">
        <v>241</v>
      </c>
      <c r="D20" s="71">
        <v>2</v>
      </c>
      <c r="E20" s="71">
        <v>0</v>
      </c>
      <c r="F20" s="71">
        <v>0</v>
      </c>
      <c r="G20" s="71">
        <v>0</v>
      </c>
      <c r="H20" s="71">
        <f>SUM(C20:G20)</f>
        <v>243</v>
      </c>
    </row>
    <row r="21" spans="1:8" s="64" customFormat="1" ht="4.5" customHeight="1">
      <c r="A21" s="72"/>
      <c r="B21" s="72"/>
      <c r="C21" s="72"/>
      <c r="D21" s="72"/>
      <c r="E21" s="72"/>
      <c r="F21" s="72"/>
      <c r="G21" s="72"/>
      <c r="H21" s="72"/>
    </row>
    <row r="22" spans="2:8" s="64" customFormat="1" ht="17.25" customHeight="1">
      <c r="B22" s="70" t="s">
        <v>63</v>
      </c>
      <c r="C22" s="71">
        <f aca="true" t="shared" si="0" ref="C22:H22">SUM(C16:C21)</f>
        <v>100199</v>
      </c>
      <c r="D22" s="71">
        <f t="shared" si="0"/>
        <v>63665</v>
      </c>
      <c r="E22" s="71">
        <f t="shared" si="0"/>
        <v>3532</v>
      </c>
      <c r="F22" s="71">
        <f t="shared" si="0"/>
        <v>1194</v>
      </c>
      <c r="G22" s="71">
        <f t="shared" si="0"/>
        <v>100340</v>
      </c>
      <c r="H22" s="71">
        <f t="shared" si="0"/>
        <v>268930</v>
      </c>
    </row>
    <row r="23" spans="2:8" s="64" customFormat="1" ht="12.75">
      <c r="B23" s="64" t="s">
        <v>55</v>
      </c>
      <c r="C23" s="71">
        <v>0</v>
      </c>
      <c r="D23" s="71">
        <v>0</v>
      </c>
      <c r="E23" s="71">
        <v>0</v>
      </c>
      <c r="F23" s="71">
        <v>0</v>
      </c>
      <c r="G23" s="71">
        <v>-41</v>
      </c>
      <c r="H23" s="71">
        <f>SUM(C23:G23)</f>
        <v>-41</v>
      </c>
    </row>
    <row r="24" spans="2:8" s="64" customFormat="1" ht="12.75">
      <c r="B24" s="70" t="s">
        <v>60</v>
      </c>
      <c r="C24" s="71">
        <v>0</v>
      </c>
      <c r="D24" s="71">
        <v>0</v>
      </c>
      <c r="E24" s="71">
        <v>0</v>
      </c>
      <c r="F24" s="71">
        <v>0</v>
      </c>
      <c r="G24" s="71">
        <v>13556</v>
      </c>
      <c r="H24" s="71">
        <f>SUM(C24:G24)</f>
        <v>13556</v>
      </c>
    </row>
    <row r="25" spans="2:8" s="64" customFormat="1" ht="12.75">
      <c r="B25" s="64" t="s">
        <v>57</v>
      </c>
      <c r="C25" s="71">
        <v>0</v>
      </c>
      <c r="D25" s="71">
        <v>0</v>
      </c>
      <c r="E25" s="71">
        <v>0</v>
      </c>
      <c r="F25" s="71">
        <v>0</v>
      </c>
      <c r="G25" s="71">
        <v>-4112</v>
      </c>
      <c r="H25" s="71">
        <f>SUM(C25:G25)</f>
        <v>-4112</v>
      </c>
    </row>
    <row r="26" spans="2:8" s="64" customFormat="1" ht="12.75">
      <c r="B26" s="64" t="s">
        <v>58</v>
      </c>
      <c r="C26" s="71">
        <f>BSheet!E47-Equity!C22</f>
        <v>1012</v>
      </c>
      <c r="D26" s="71">
        <f>+BSheet!E49-Equity!D22</f>
        <v>86</v>
      </c>
      <c r="E26" s="71">
        <v>0</v>
      </c>
      <c r="F26" s="71">
        <v>0</v>
      </c>
      <c r="G26" s="71">
        <v>0</v>
      </c>
      <c r="H26" s="71">
        <f>SUM(C26:G26)</f>
        <v>1098</v>
      </c>
    </row>
    <row r="27" spans="1:8" s="64" customFormat="1" ht="7.5" customHeight="1">
      <c r="A27" s="72"/>
      <c r="B27" s="72"/>
      <c r="C27" s="72"/>
      <c r="D27" s="72"/>
      <c r="E27" s="72"/>
      <c r="F27" s="72"/>
      <c r="G27" s="72"/>
      <c r="H27" s="72"/>
    </row>
    <row r="28" spans="2:8" s="3" customFormat="1" ht="19.5" customHeight="1">
      <c r="B28" s="41" t="s">
        <v>64</v>
      </c>
      <c r="C28" s="26">
        <f aca="true" t="shared" si="1" ref="C28:H28">SUM(C22:C27)</f>
        <v>101211</v>
      </c>
      <c r="D28" s="26">
        <f t="shared" si="1"/>
        <v>63751</v>
      </c>
      <c r="E28" s="26">
        <f t="shared" si="1"/>
        <v>3532</v>
      </c>
      <c r="F28" s="26">
        <f t="shared" si="1"/>
        <v>1194</v>
      </c>
      <c r="G28" s="26">
        <f t="shared" si="1"/>
        <v>109743</v>
      </c>
      <c r="H28" s="26">
        <f t="shared" si="1"/>
        <v>279431</v>
      </c>
    </row>
    <row r="29" spans="1:8" s="64" customFormat="1" ht="6" customHeight="1" thickBot="1">
      <c r="A29" s="73"/>
      <c r="B29" s="73"/>
      <c r="C29" s="73"/>
      <c r="D29" s="73"/>
      <c r="E29" s="73"/>
      <c r="F29" s="73"/>
      <c r="G29" s="73"/>
      <c r="H29" s="73"/>
    </row>
    <row r="30" spans="3:8" s="64" customFormat="1" ht="13.5" thickTop="1">
      <c r="C30" s="71"/>
      <c r="D30" s="71"/>
      <c r="E30" s="71"/>
      <c r="F30" s="71"/>
      <c r="G30" s="71"/>
      <c r="H30" s="71"/>
    </row>
    <row r="31" spans="3:8" s="64" customFormat="1" ht="12.75">
      <c r="C31" s="71"/>
      <c r="D31" s="71"/>
      <c r="E31" s="71"/>
      <c r="F31" s="71"/>
      <c r="G31" s="71"/>
      <c r="H31" s="71"/>
    </row>
    <row r="32" spans="2:8" s="64" customFormat="1" ht="12.75">
      <c r="B32" s="70" t="s">
        <v>54</v>
      </c>
      <c r="C32" s="71">
        <v>99279</v>
      </c>
      <c r="D32" s="71">
        <v>63652</v>
      </c>
      <c r="E32" s="71">
        <v>3532</v>
      </c>
      <c r="F32" s="71">
        <v>1198</v>
      </c>
      <c r="G32" s="71">
        <v>64034</v>
      </c>
      <c r="H32" s="71">
        <f>SUM(C32:G32)</f>
        <v>231695</v>
      </c>
    </row>
    <row r="33" spans="2:8" s="64" customFormat="1" ht="12.75">
      <c r="B33" s="64" t="s">
        <v>55</v>
      </c>
      <c r="C33" s="71">
        <v>0</v>
      </c>
      <c r="D33" s="71">
        <v>0</v>
      </c>
      <c r="E33" s="71">
        <v>0</v>
      </c>
      <c r="F33" s="71">
        <v>-40</v>
      </c>
      <c r="G33" s="71">
        <v>0</v>
      </c>
      <c r="H33" s="71">
        <f>SUM(C33:G33)</f>
        <v>-40</v>
      </c>
    </row>
    <row r="34" spans="2:8" s="64" customFormat="1" ht="12.75">
      <c r="B34" s="64" t="s">
        <v>56</v>
      </c>
      <c r="C34" s="71">
        <v>0</v>
      </c>
      <c r="D34" s="71">
        <v>0</v>
      </c>
      <c r="E34" s="71">
        <v>0</v>
      </c>
      <c r="F34" s="71">
        <v>0</v>
      </c>
      <c r="G34" s="71">
        <v>19246</v>
      </c>
      <c r="H34" s="71">
        <f>SUM(C34:G34)</f>
        <v>19246</v>
      </c>
    </row>
    <row r="35" spans="2:8" s="64" customFormat="1" ht="12.75">
      <c r="B35" s="64" t="s">
        <v>57</v>
      </c>
      <c r="C35" s="71">
        <v>0</v>
      </c>
      <c r="D35" s="71">
        <v>0</v>
      </c>
      <c r="E35" s="71">
        <v>0</v>
      </c>
      <c r="F35" s="71">
        <v>0</v>
      </c>
      <c r="G35" s="71">
        <v>-3419</v>
      </c>
      <c r="H35" s="71">
        <f>SUM(C35:G35)</f>
        <v>-3419</v>
      </c>
    </row>
    <row r="36" spans="2:8" s="64" customFormat="1" ht="12.75">
      <c r="B36" s="64" t="s">
        <v>58</v>
      </c>
      <c r="C36" s="71">
        <v>679</v>
      </c>
      <c r="D36" s="71">
        <v>11</v>
      </c>
      <c r="E36" s="71">
        <v>0</v>
      </c>
      <c r="F36" s="71">
        <v>0</v>
      </c>
      <c r="G36" s="71">
        <v>0</v>
      </c>
      <c r="H36" s="71">
        <f>SUM(C36:G36)</f>
        <v>690</v>
      </c>
    </row>
    <row r="37" spans="1:8" s="64" customFormat="1" ht="4.5" customHeight="1">
      <c r="A37" s="72"/>
      <c r="B37" s="72"/>
      <c r="C37" s="72"/>
      <c r="D37" s="72"/>
      <c r="E37" s="72"/>
      <c r="F37" s="72"/>
      <c r="G37" s="72"/>
      <c r="H37" s="72"/>
    </row>
    <row r="38" spans="2:8" s="64" customFormat="1" ht="12.75">
      <c r="B38" s="70" t="s">
        <v>59</v>
      </c>
      <c r="C38" s="71">
        <f aca="true" t="shared" si="2" ref="C38:H38">SUM(C32:C37)</f>
        <v>99958</v>
      </c>
      <c r="D38" s="71">
        <f t="shared" si="2"/>
        <v>63663</v>
      </c>
      <c r="E38" s="71">
        <f t="shared" si="2"/>
        <v>3532</v>
      </c>
      <c r="F38" s="71">
        <f t="shared" si="2"/>
        <v>1158</v>
      </c>
      <c r="G38" s="71">
        <f t="shared" si="2"/>
        <v>79861</v>
      </c>
      <c r="H38" s="71">
        <f t="shared" si="2"/>
        <v>248172</v>
      </c>
    </row>
    <row r="39" spans="2:8" s="64" customFormat="1" ht="12.75">
      <c r="B39" s="64" t="s">
        <v>55</v>
      </c>
      <c r="C39" s="71">
        <v>0</v>
      </c>
      <c r="D39" s="71">
        <v>0</v>
      </c>
      <c r="E39" s="71">
        <v>0</v>
      </c>
      <c r="F39" s="71">
        <v>-13</v>
      </c>
      <c r="G39" s="71">
        <v>0</v>
      </c>
      <c r="H39" s="71">
        <f>SUM(C39:G39)</f>
        <v>-13</v>
      </c>
    </row>
    <row r="40" spans="2:8" s="64" customFormat="1" ht="12.75">
      <c r="B40" s="70" t="s">
        <v>60</v>
      </c>
      <c r="C40" s="71">
        <v>0</v>
      </c>
      <c r="D40" s="71">
        <v>0</v>
      </c>
      <c r="E40" s="71">
        <v>0</v>
      </c>
      <c r="F40" s="71">
        <v>0</v>
      </c>
      <c r="G40" s="71">
        <v>18799</v>
      </c>
      <c r="H40" s="71">
        <f>SUM(C40:G40)</f>
        <v>18799</v>
      </c>
    </row>
    <row r="41" spans="2:8" s="64" customFormat="1" ht="12.75">
      <c r="B41" s="64" t="s">
        <v>57</v>
      </c>
      <c r="C41" s="71">
        <v>0</v>
      </c>
      <c r="D41" s="71">
        <v>0</v>
      </c>
      <c r="E41" s="71">
        <v>0</v>
      </c>
      <c r="F41" s="71">
        <v>0</v>
      </c>
      <c r="G41" s="71">
        <v>-1799</v>
      </c>
      <c r="H41" s="71">
        <f>SUM(C41:G41)</f>
        <v>-1799</v>
      </c>
    </row>
    <row r="42" spans="2:8" s="64" customFormat="1" ht="12.75">
      <c r="B42" s="64" t="s">
        <v>58</v>
      </c>
      <c r="C42" s="71">
        <v>10</v>
      </c>
      <c r="D42" s="71">
        <v>0</v>
      </c>
      <c r="E42" s="71">
        <v>0</v>
      </c>
      <c r="F42" s="71">
        <v>0</v>
      </c>
      <c r="G42" s="71">
        <v>0</v>
      </c>
      <c r="H42" s="71">
        <f>SUM(C42:G42)</f>
        <v>10</v>
      </c>
    </row>
    <row r="43" spans="1:8" s="64" customFormat="1" ht="6.75" customHeight="1">
      <c r="A43" s="72"/>
      <c r="B43" s="72"/>
      <c r="C43" s="72"/>
      <c r="D43" s="72"/>
      <c r="E43" s="72"/>
      <c r="F43" s="72"/>
      <c r="G43" s="72"/>
      <c r="H43" s="72"/>
    </row>
    <row r="44" spans="2:8" s="64" customFormat="1" ht="18" customHeight="1">
      <c r="B44" s="70" t="s">
        <v>61</v>
      </c>
      <c r="C44" s="71">
        <f aca="true" t="shared" si="3" ref="C44:H44">SUM(C38:C43)</f>
        <v>99968</v>
      </c>
      <c r="D44" s="71">
        <f t="shared" si="3"/>
        <v>63663</v>
      </c>
      <c r="E44" s="71">
        <f t="shared" si="3"/>
        <v>3532</v>
      </c>
      <c r="F44" s="71">
        <f t="shared" si="3"/>
        <v>1145</v>
      </c>
      <c r="G44" s="71">
        <f t="shared" si="3"/>
        <v>96861</v>
      </c>
      <c r="H44" s="71">
        <f t="shared" si="3"/>
        <v>265169</v>
      </c>
    </row>
    <row r="45" spans="1:8" s="64" customFormat="1" ht="4.5" customHeight="1" thickBot="1">
      <c r="A45" s="73"/>
      <c r="B45" s="73"/>
      <c r="C45" s="73"/>
      <c r="D45" s="73"/>
      <c r="E45" s="73"/>
      <c r="F45" s="73"/>
      <c r="G45" s="73"/>
      <c r="H45" s="73"/>
    </row>
    <row r="46" spans="3:8" s="64" customFormat="1" ht="13.5" thickTop="1">
      <c r="C46" s="71"/>
      <c r="D46" s="71"/>
      <c r="E46" s="71"/>
      <c r="F46" s="71"/>
      <c r="G46" s="71"/>
      <c r="H46" s="71"/>
    </row>
    <row r="47" spans="3:8" s="64" customFormat="1" ht="12.75">
      <c r="C47" s="71"/>
      <c r="D47" s="71"/>
      <c r="E47" s="71"/>
      <c r="F47" s="71"/>
      <c r="G47" s="71"/>
      <c r="H47" s="71"/>
    </row>
    <row r="48" spans="2:8" s="64" customFormat="1" ht="32.25" customHeight="1">
      <c r="B48" s="96" t="s">
        <v>112</v>
      </c>
      <c r="C48" s="97"/>
      <c r="D48" s="97"/>
      <c r="E48" s="97"/>
      <c r="F48" s="97"/>
      <c r="G48" s="97"/>
      <c r="H48" s="97"/>
    </row>
    <row r="49" s="64" customFormat="1" ht="12.75"/>
    <row r="50" s="64" customFormat="1" ht="12.75"/>
    <row r="51" s="64" customFormat="1" ht="12.75"/>
  </sheetData>
  <mergeCells count="2">
    <mergeCell ref="C10:F10"/>
    <mergeCell ref="B48:H48"/>
  </mergeCells>
  <printOptions/>
  <pageMargins left="0.62" right="0.38" top="1" bottom="0.86" header="0.5" footer="0.5"/>
  <pageSetup fitToHeight="1" fitToWidth="1" horizontalDpi="300" verticalDpi="300" orientation="portrait" paperSize="9" scale="97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0">
      <selection activeCell="E15" sqref="E15"/>
    </sheetView>
  </sheetViews>
  <sheetFormatPr defaultColWidth="9.140625" defaultRowHeight="12.75"/>
  <cols>
    <col min="1" max="1" width="1.8515625" style="0" customWidth="1"/>
    <col min="2" max="2" width="59.28125" style="0" customWidth="1"/>
    <col min="3" max="3" width="12.28125" style="3" bestFit="1" customWidth="1"/>
    <col min="4" max="4" width="2.57421875" style="0" customWidth="1"/>
    <col min="5" max="5" width="12.28125" style="11" bestFit="1" customWidth="1"/>
  </cols>
  <sheetData>
    <row r="1" ht="12.75">
      <c r="A1" s="3" t="s">
        <v>8</v>
      </c>
    </row>
    <row r="2" ht="12.75">
      <c r="A2" s="14" t="s">
        <v>109</v>
      </c>
    </row>
    <row r="4" ht="12.75">
      <c r="A4" s="14" t="s">
        <v>31</v>
      </c>
    </row>
    <row r="6" ht="12.75">
      <c r="A6" s="41" t="s">
        <v>107</v>
      </c>
    </row>
    <row r="7" ht="12.75">
      <c r="A7" s="46" t="s">
        <v>65</v>
      </c>
    </row>
    <row r="8" ht="12.75">
      <c r="C8" s="48"/>
    </row>
    <row r="9" spans="1:5" ht="3" customHeight="1">
      <c r="A9" s="42"/>
      <c r="B9" s="42"/>
      <c r="C9" s="51"/>
      <c r="D9" s="42"/>
      <c r="E9" s="19"/>
    </row>
    <row r="10" spans="2:5" ht="16.5" customHeight="1">
      <c r="B10" s="11"/>
      <c r="C10" s="49" t="s">
        <v>92</v>
      </c>
      <c r="E10" s="50" t="s">
        <v>68</v>
      </c>
    </row>
    <row r="11" spans="2:5" ht="12.75">
      <c r="B11" s="11"/>
      <c r="C11" s="4" t="s">
        <v>34</v>
      </c>
      <c r="E11" s="13" t="s">
        <v>34</v>
      </c>
    </row>
    <row r="12" spans="1:5" ht="5.25" customHeight="1" thickBot="1">
      <c r="A12" s="43"/>
      <c r="B12" s="31"/>
      <c r="C12" s="52"/>
      <c r="D12" s="43"/>
      <c r="E12" s="53"/>
    </row>
    <row r="13" spans="1:5" ht="9" customHeight="1">
      <c r="A13" s="54"/>
      <c r="B13" s="20"/>
      <c r="C13" s="55"/>
      <c r="D13" s="54"/>
      <c r="E13" s="56"/>
    </row>
    <row r="14" ht="13.5" customHeight="1">
      <c r="B14" s="3" t="s">
        <v>69</v>
      </c>
    </row>
    <row r="15" spans="2:5" ht="12.75">
      <c r="B15" s="11" t="s">
        <v>71</v>
      </c>
      <c r="C15" s="26">
        <v>29767</v>
      </c>
      <c r="D15" s="57"/>
      <c r="E15" s="23">
        <v>37664</v>
      </c>
    </row>
    <row r="16" spans="2:5" ht="12.75">
      <c r="B16" s="11" t="s">
        <v>72</v>
      </c>
      <c r="C16" s="26">
        <v>-9975</v>
      </c>
      <c r="D16" s="57"/>
      <c r="E16" s="23">
        <v>-5360</v>
      </c>
    </row>
    <row r="17" spans="2:5" ht="12.75">
      <c r="B17" s="11" t="s">
        <v>73</v>
      </c>
      <c r="C17" s="26">
        <v>-29</v>
      </c>
      <c r="D17" s="57"/>
      <c r="E17" s="23">
        <v>-45</v>
      </c>
    </row>
    <row r="18" spans="2:5" ht="12.75">
      <c r="B18" s="11" t="s">
        <v>74</v>
      </c>
      <c r="C18" s="26">
        <v>-487</v>
      </c>
      <c r="D18" s="57"/>
      <c r="E18" s="23">
        <v>-664</v>
      </c>
    </row>
    <row r="19" spans="2:5" ht="12.75">
      <c r="B19" s="11" t="s">
        <v>75</v>
      </c>
      <c r="C19" s="26">
        <v>513</v>
      </c>
      <c r="D19" s="57"/>
      <c r="E19" s="23">
        <v>779</v>
      </c>
    </row>
    <row r="20" spans="2:5" ht="6" customHeight="1">
      <c r="B20" s="11"/>
      <c r="C20" s="58"/>
      <c r="D20" s="57"/>
      <c r="E20" s="24"/>
    </row>
    <row r="21" spans="2:5" ht="12.75">
      <c r="B21" s="11" t="s">
        <v>76</v>
      </c>
      <c r="C21" s="26">
        <f>SUM(C15:C20)</f>
        <v>19789</v>
      </c>
      <c r="D21" s="57"/>
      <c r="E21" s="23">
        <f>SUM(E15:E20)</f>
        <v>32374</v>
      </c>
    </row>
    <row r="22" spans="2:5" ht="3.75" customHeight="1">
      <c r="B22" s="11"/>
      <c r="C22" s="58"/>
      <c r="D22" s="57"/>
      <c r="E22" s="24"/>
    </row>
    <row r="23" spans="2:5" ht="12.75">
      <c r="B23" s="11"/>
      <c r="C23" s="26"/>
      <c r="D23" s="57"/>
      <c r="E23" s="23"/>
    </row>
    <row r="24" spans="2:5" ht="12.75">
      <c r="B24" s="3" t="s">
        <v>77</v>
      </c>
      <c r="C24" s="26"/>
      <c r="D24" s="57"/>
      <c r="E24" s="23"/>
    </row>
    <row r="25" spans="2:5" ht="12.75">
      <c r="B25" s="11" t="s">
        <v>78</v>
      </c>
      <c r="C25" s="26">
        <v>-1616</v>
      </c>
      <c r="D25" s="57"/>
      <c r="E25" s="23">
        <v>-337</v>
      </c>
    </row>
    <row r="26" spans="2:5" ht="12.75">
      <c r="B26" s="11" t="s">
        <v>79</v>
      </c>
      <c r="C26" s="26">
        <v>3000</v>
      </c>
      <c r="D26" s="57"/>
      <c r="E26" s="23">
        <v>1620</v>
      </c>
    </row>
    <row r="27" spans="2:5" ht="12.75">
      <c r="B27" s="14" t="s">
        <v>80</v>
      </c>
      <c r="C27" s="26">
        <v>-28139</v>
      </c>
      <c r="D27" s="57"/>
      <c r="E27" s="23">
        <v>-15483</v>
      </c>
    </row>
    <row r="28" spans="2:7" ht="12.75">
      <c r="B28" s="11" t="s">
        <v>81</v>
      </c>
      <c r="C28" s="26">
        <v>-12991</v>
      </c>
      <c r="D28" s="57"/>
      <c r="E28" s="23">
        <v>-8497</v>
      </c>
      <c r="G28" s="57"/>
    </row>
    <row r="29" spans="2:7" ht="12.75">
      <c r="B29" s="11" t="s">
        <v>82</v>
      </c>
      <c r="C29" s="26">
        <v>12469</v>
      </c>
      <c r="D29" s="57"/>
      <c r="E29" s="23">
        <v>5835</v>
      </c>
      <c r="G29" s="57"/>
    </row>
    <row r="30" spans="2:5" ht="12.75">
      <c r="B30" s="22" t="s">
        <v>103</v>
      </c>
      <c r="C30" s="26">
        <v>255</v>
      </c>
      <c r="D30" s="57"/>
      <c r="E30" s="23">
        <v>0</v>
      </c>
    </row>
    <row r="31" spans="2:5" ht="4.5" customHeight="1">
      <c r="B31" s="11"/>
      <c r="C31" s="58"/>
      <c r="D31" s="57"/>
      <c r="E31" s="24"/>
    </row>
    <row r="32" spans="2:5" ht="12.75">
      <c r="B32" s="14" t="s">
        <v>83</v>
      </c>
      <c r="C32" s="26">
        <f>SUM(C25:C31)</f>
        <v>-27022</v>
      </c>
      <c r="D32" s="57"/>
      <c r="E32" s="23">
        <f>SUM(E25:E31)</f>
        <v>-16862</v>
      </c>
    </row>
    <row r="33" spans="2:5" ht="5.25" customHeight="1">
      <c r="B33" s="11"/>
      <c r="C33" s="58"/>
      <c r="D33" s="57"/>
      <c r="E33" s="24"/>
    </row>
    <row r="34" spans="2:5" ht="12.75">
      <c r="B34" s="11"/>
      <c r="C34" s="26"/>
      <c r="D34" s="57"/>
      <c r="E34" s="23"/>
    </row>
    <row r="35" spans="2:5" ht="12.75">
      <c r="B35" s="3" t="s">
        <v>84</v>
      </c>
      <c r="C35" s="26"/>
      <c r="D35" s="57"/>
      <c r="E35" s="23"/>
    </row>
    <row r="36" spans="2:5" ht="12.75">
      <c r="B36" s="11" t="s">
        <v>85</v>
      </c>
      <c r="C36" s="26">
        <v>1098</v>
      </c>
      <c r="D36" s="57"/>
      <c r="E36" s="23">
        <v>10</v>
      </c>
    </row>
    <row r="37" spans="2:5" ht="12.75">
      <c r="B37" s="11" t="s">
        <v>86</v>
      </c>
      <c r="C37" s="26">
        <v>-4112</v>
      </c>
      <c r="D37" s="57"/>
      <c r="E37" s="23">
        <v>-3419</v>
      </c>
    </row>
    <row r="38" spans="2:5" ht="12.75">
      <c r="B38" s="14" t="s">
        <v>93</v>
      </c>
      <c r="C38" s="26">
        <v>16305</v>
      </c>
      <c r="D38" s="57"/>
      <c r="E38" s="23">
        <v>-4788</v>
      </c>
    </row>
    <row r="39" spans="2:5" ht="12.75">
      <c r="B39" s="22" t="s">
        <v>103</v>
      </c>
      <c r="C39" s="26">
        <v>-212</v>
      </c>
      <c r="D39" s="57"/>
      <c r="E39" s="23">
        <v>-72</v>
      </c>
    </row>
    <row r="40" spans="2:5" ht="4.5" customHeight="1">
      <c r="B40" s="11"/>
      <c r="C40" s="58"/>
      <c r="D40" s="57"/>
      <c r="E40" s="24"/>
    </row>
    <row r="41" spans="2:5" ht="15" customHeight="1">
      <c r="B41" s="14" t="s">
        <v>94</v>
      </c>
      <c r="C41" s="26">
        <f>SUM(C36:C40)</f>
        <v>13079</v>
      </c>
      <c r="D41" s="57"/>
      <c r="E41" s="23">
        <f>SUM(E36:E40)</f>
        <v>-8269</v>
      </c>
    </row>
    <row r="42" spans="2:5" ht="4.5" customHeight="1">
      <c r="B42" s="11"/>
      <c r="C42" s="58"/>
      <c r="D42" s="57"/>
      <c r="E42" s="24"/>
    </row>
    <row r="43" spans="2:5" ht="12.75">
      <c r="B43" s="11"/>
      <c r="C43" s="26"/>
      <c r="D43" s="57"/>
      <c r="E43" s="23"/>
    </row>
    <row r="44" spans="2:5" ht="12.75">
      <c r="B44" s="14" t="s">
        <v>87</v>
      </c>
      <c r="C44" s="26">
        <f>+C21+C32+C41</f>
        <v>5846</v>
      </c>
      <c r="D44" s="57"/>
      <c r="E44" s="23">
        <f>+E21+E32+E41</f>
        <v>7243</v>
      </c>
    </row>
    <row r="45" spans="2:5" ht="12.75">
      <c r="B45" s="14" t="s">
        <v>88</v>
      </c>
      <c r="C45" s="26">
        <v>30193</v>
      </c>
      <c r="D45" s="57"/>
      <c r="E45" s="23">
        <v>40438</v>
      </c>
    </row>
    <row r="46" spans="2:5" ht="4.5" customHeight="1">
      <c r="B46" s="11"/>
      <c r="C46" s="58"/>
      <c r="D46" s="57"/>
      <c r="E46" s="24"/>
    </row>
    <row r="47" spans="2:5" ht="12.75">
      <c r="B47" s="11" t="s">
        <v>89</v>
      </c>
      <c r="C47" s="26">
        <f>SUM(C44:C46)</f>
        <v>36039</v>
      </c>
      <c r="D47" s="57"/>
      <c r="E47" s="23">
        <f>SUM(E44:E46)</f>
        <v>47681</v>
      </c>
    </row>
    <row r="48" spans="2:5" ht="3" customHeight="1" thickBot="1">
      <c r="B48" s="11"/>
      <c r="C48" s="59"/>
      <c r="D48" s="57"/>
      <c r="E48" s="37"/>
    </row>
    <row r="49" spans="2:5" ht="12.75">
      <c r="B49" s="11"/>
      <c r="C49" s="26"/>
      <c r="D49" s="57"/>
      <c r="E49" s="23"/>
    </row>
    <row r="50" spans="2:5" ht="12.75">
      <c r="B50" s="11"/>
      <c r="C50" s="26"/>
      <c r="D50" s="57"/>
      <c r="E50" s="23"/>
    </row>
    <row r="51" spans="3:5" ht="12.75">
      <c r="C51" s="60" t="s">
        <v>92</v>
      </c>
      <c r="D51" s="57"/>
      <c r="E51" s="61" t="s">
        <v>68</v>
      </c>
    </row>
    <row r="52" spans="3:5" ht="3" customHeight="1">
      <c r="C52" s="62"/>
      <c r="D52" s="57"/>
      <c r="E52" s="95"/>
    </row>
    <row r="53" spans="2:5" ht="12.75">
      <c r="B53" s="11" t="s">
        <v>90</v>
      </c>
      <c r="C53" s="60"/>
      <c r="D53" s="57"/>
      <c r="E53" s="61"/>
    </row>
    <row r="54" spans="2:5" ht="12.75">
      <c r="B54" s="11" t="s">
        <v>9</v>
      </c>
      <c r="C54" s="26">
        <v>8557</v>
      </c>
      <c r="D54" s="57"/>
      <c r="E54" s="23">
        <v>3584</v>
      </c>
    </row>
    <row r="55" spans="2:5" ht="12.75">
      <c r="B55" s="14" t="s">
        <v>32</v>
      </c>
      <c r="C55" s="26">
        <v>27953</v>
      </c>
      <c r="D55" s="57"/>
      <c r="E55" s="23">
        <v>44097</v>
      </c>
    </row>
    <row r="56" spans="2:5" ht="12.75">
      <c r="B56" s="11" t="s">
        <v>91</v>
      </c>
      <c r="C56" s="26">
        <v>-471</v>
      </c>
      <c r="D56" s="57"/>
      <c r="E56" s="23">
        <v>0</v>
      </c>
    </row>
    <row r="57" spans="2:5" ht="5.25" customHeight="1">
      <c r="B57" s="11"/>
      <c r="C57" s="58"/>
      <c r="D57" s="57"/>
      <c r="E57" s="24"/>
    </row>
    <row r="58" spans="2:5" ht="12.75">
      <c r="B58" s="11"/>
      <c r="C58" s="26">
        <f>SUM(C54:C57)</f>
        <v>36039</v>
      </c>
      <c r="D58" s="57"/>
      <c r="E58" s="23">
        <f>SUM(E54:E57)</f>
        <v>47681</v>
      </c>
    </row>
    <row r="59" spans="2:5" ht="4.5" customHeight="1" thickBot="1">
      <c r="B59" s="11"/>
      <c r="C59" s="59"/>
      <c r="D59" s="57"/>
      <c r="E59" s="37"/>
    </row>
    <row r="60" spans="2:5" ht="12.75">
      <c r="B60" s="11"/>
      <c r="C60" s="26"/>
      <c r="D60" s="57"/>
      <c r="E60" s="23"/>
    </row>
    <row r="61" spans="2:5" ht="32.25" customHeight="1">
      <c r="B61" s="102" t="s">
        <v>113</v>
      </c>
      <c r="C61" s="97"/>
      <c r="D61" s="97"/>
      <c r="E61" s="97"/>
    </row>
    <row r="62" spans="2:5" ht="12.75">
      <c r="B62" s="11"/>
      <c r="C62" s="26"/>
      <c r="D62" s="57"/>
      <c r="E62" s="23"/>
    </row>
    <row r="63" spans="3:5" ht="12.75">
      <c r="C63" s="26"/>
      <c r="D63" s="57"/>
      <c r="E63" s="23"/>
    </row>
    <row r="64" spans="3:5" ht="12.75">
      <c r="C64" s="26"/>
      <c r="D64" s="57"/>
      <c r="E64" s="23"/>
    </row>
    <row r="65" spans="3:5" ht="12.75">
      <c r="C65" s="26"/>
      <c r="D65" s="57"/>
      <c r="E65" s="23"/>
    </row>
    <row r="66" spans="3:5" ht="12.75">
      <c r="C66" s="26"/>
      <c r="D66" s="57"/>
      <c r="E66" s="23"/>
    </row>
    <row r="67" spans="3:5" ht="12.75">
      <c r="C67" s="26"/>
      <c r="D67" s="57"/>
      <c r="E67" s="23"/>
    </row>
    <row r="68" spans="3:5" ht="12.75">
      <c r="C68" s="26"/>
      <c r="D68" s="57"/>
      <c r="E68" s="23"/>
    </row>
    <row r="69" spans="3:5" ht="12.75">
      <c r="C69" s="26"/>
      <c r="D69" s="57"/>
      <c r="E69" s="23"/>
    </row>
    <row r="70" spans="3:5" ht="12.75">
      <c r="C70" s="26"/>
      <c r="D70" s="57"/>
      <c r="E70" s="23"/>
    </row>
    <row r="71" spans="3:5" ht="12.75">
      <c r="C71" s="26"/>
      <c r="D71" s="57"/>
      <c r="E71" s="23"/>
    </row>
  </sheetData>
  <mergeCells count="1">
    <mergeCell ref="B61:E61"/>
  </mergeCells>
  <printOptions/>
  <pageMargins left="0.82" right="0.34" top="0.47" bottom="0.61" header="0.31" footer="0.26"/>
  <pageSetup fitToHeight="1" fitToWidth="1"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psfoong</cp:lastModifiedBy>
  <cp:lastPrinted>2002-11-13T06:21:37Z</cp:lastPrinted>
  <dcterms:created xsi:type="dcterms:W3CDTF">1999-05-24T04:23:25Z</dcterms:created>
  <dcterms:modified xsi:type="dcterms:W3CDTF">2002-11-20T08:57:30Z</dcterms:modified>
  <cp:category/>
  <cp:version/>
  <cp:contentType/>
  <cp:contentStatus/>
</cp:coreProperties>
</file>